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afba71c30dbd60/Documents/Giyani/Google/Project/Employment Study/SA Employment data/"/>
    </mc:Choice>
  </mc:AlternateContent>
  <xr:revisionPtr revIDLastSave="1253" documentId="8_{7229D892-8179-4905-B89C-E3CAE76F445A}" xr6:coauthVersionLast="47" xr6:coauthVersionMax="47" xr10:uidLastSave="{793B23CC-68E4-4DB1-93A1-EB7A9EFA6019}"/>
  <workbookProtection lockStructure="1"/>
  <bookViews>
    <workbookView xWindow="-108" yWindow="-108" windowWidth="23256" windowHeight="13176" activeTab="1" xr2:uid="{EA93892B-90ED-49BA-80E6-4718151CDFAA}"/>
  </bookViews>
  <sheets>
    <sheet name="Data - Labor Force by Sex" sheetId="1" r:id="rId1"/>
    <sheet name="DASHBOARD" sheetId="11" r:id="rId2"/>
    <sheet name="Unemployed qualification levels" sheetId="12" r:id="rId3"/>
    <sheet name="Unemployment Rate Total" sheetId="3" r:id="rId4"/>
    <sheet name="Unemployment Rate 2008 vs 2022" sheetId="2" r:id="rId5"/>
    <sheet name="Unemployment Rate Men Vs Women" sheetId="4" r:id="rId6"/>
    <sheet name="Unemployment long-term" sheetId="5" r:id="rId7"/>
    <sheet name="Unemployment by Province" sheetId="7" r:id="rId8"/>
    <sheet name="Unemployment by Race" sheetId="8" r:id="rId9"/>
    <sheet name="Employment by Industry" sheetId="9" r:id="rId10"/>
    <sheet name="Employment Change by Industry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8" i="4" l="1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V7" i="7"/>
  <c r="BI5" i="5"/>
  <c r="E31" i="9"/>
  <c r="E30" i="9"/>
  <c r="M17" i="9"/>
  <c r="M18" i="9"/>
  <c r="M19" i="9"/>
  <c r="M20" i="9"/>
  <c r="M21" i="9"/>
  <c r="M22" i="9"/>
  <c r="M23" i="9"/>
  <c r="M24" i="9"/>
  <c r="M25" i="9"/>
  <c r="M26" i="9"/>
  <c r="M16" i="9"/>
  <c r="L17" i="9"/>
  <c r="L18" i="9"/>
  <c r="L19" i="9"/>
  <c r="L20" i="9"/>
  <c r="L21" i="9"/>
  <c r="L22" i="9"/>
  <c r="L23" i="9"/>
  <c r="L24" i="9"/>
  <c r="L25" i="9"/>
  <c r="L26" i="9"/>
  <c r="L16" i="9"/>
  <c r="I28" i="9"/>
  <c r="I17" i="9"/>
  <c r="I18" i="9"/>
  <c r="I19" i="9"/>
  <c r="I20" i="9"/>
  <c r="I21" i="9"/>
  <c r="I22" i="9"/>
  <c r="I23" i="9"/>
  <c r="I24" i="9"/>
  <c r="I25" i="9"/>
  <c r="I26" i="9"/>
  <c r="I16" i="9"/>
  <c r="H28" i="9"/>
  <c r="H17" i="9"/>
  <c r="H18" i="9"/>
  <c r="H19" i="9"/>
  <c r="H20" i="9"/>
  <c r="H21" i="9"/>
  <c r="H22" i="9"/>
  <c r="H23" i="9"/>
  <c r="H24" i="9"/>
  <c r="H25" i="9"/>
  <c r="H26" i="9"/>
  <c r="H16" i="9"/>
  <c r="E28" i="9"/>
  <c r="D28" i="9"/>
  <c r="B9" i="5"/>
  <c r="B8" i="5"/>
  <c r="J7" i="7"/>
  <c r="V5" i="7"/>
  <c r="S13" i="7"/>
  <c r="S4" i="7"/>
  <c r="S5" i="7"/>
  <c r="S6" i="7"/>
  <c r="S7" i="7"/>
  <c r="S8" i="7"/>
  <c r="S9" i="7"/>
  <c r="S10" i="7"/>
  <c r="S11" i="7"/>
  <c r="S3" i="7"/>
  <c r="P4" i="4"/>
  <c r="G8" i="12"/>
  <c r="G6" i="12"/>
  <c r="G4" i="12"/>
  <c r="G5" i="12"/>
  <c r="G7" i="12"/>
  <c r="G9" i="12"/>
  <c r="G3" i="12"/>
  <c r="G14" i="10"/>
  <c r="G9" i="10"/>
  <c r="G4" i="10"/>
  <c r="G6" i="10"/>
  <c r="G10" i="10"/>
  <c r="G5" i="10"/>
  <c r="G8" i="10"/>
  <c r="G13" i="10"/>
  <c r="G7" i="10"/>
  <c r="G12" i="10"/>
  <c r="G11" i="10"/>
  <c r="F17" i="9"/>
  <c r="F18" i="9"/>
  <c r="F19" i="9"/>
  <c r="F20" i="9"/>
  <c r="F21" i="9"/>
  <c r="F22" i="9"/>
  <c r="F23" i="9"/>
  <c r="F24" i="9"/>
  <c r="F25" i="9"/>
  <c r="F26" i="9"/>
  <c r="F16" i="9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B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C12" i="8"/>
  <c r="C13" i="8"/>
  <c r="C14" i="8"/>
  <c r="C11" i="8"/>
  <c r="E23" i="8"/>
  <c r="F12" i="7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9" i="3"/>
  <c r="B10" i="3"/>
  <c r="B8" i="3"/>
</calcChain>
</file>

<file path=xl/sharedStrings.xml><?xml version="1.0" encoding="utf-8"?>
<sst xmlns="http://schemas.openxmlformats.org/spreadsheetml/2006/main" count="703" uniqueCount="204">
  <si>
    <t>Jan-Mar 2008</t>
  </si>
  <si>
    <t>Apr-Jun 2008</t>
  </si>
  <si>
    <t>Jul-Sep 2008</t>
  </si>
  <si>
    <t>Oct-Dec 2008</t>
  </si>
  <si>
    <t>Jan-Mar 2009</t>
  </si>
  <si>
    <t>Apr-Jun 2009</t>
  </si>
  <si>
    <t>Jul-Sep 2009</t>
  </si>
  <si>
    <t>Oct-Dec 2009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</si>
  <si>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</si>
  <si>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</si>
  <si>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</si>
  <si>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</si>
  <si>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</si>
  <si>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</si>
  <si>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</si>
  <si>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</si>
  <si>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2012</t>
  </si>
  <si>
    <t>Apr-Jun 2012</t>
  </si>
  <si>
    <t>Jul-Sep 2012</t>
  </si>
  <si>
    <t>Oct-Dec 2012</t>
  </si>
  <si>
    <t>Jan-Mar 2013</t>
  </si>
  <si>
    <t>Apr-Jun 2013</t>
  </si>
  <si>
    <t>Jul-Sep 2013</t>
  </si>
  <si>
    <t>Oct-Dec 2013</t>
  </si>
  <si>
    <t>Jan-Mar 2014</t>
  </si>
  <si>
    <t>Apr-Jun 2014</t>
  </si>
  <si>
    <t>Jul-Sep 2014</t>
  </si>
  <si>
    <t>Oct-Dec 2014</t>
  </si>
  <si>
    <t>Jan-Mar 2015</t>
  </si>
  <si>
    <t>Apr-Jun 2015</t>
  </si>
  <si>
    <t>Jul-Sep 2015</t>
  </si>
  <si>
    <t>Oct-Dec 2015</t>
  </si>
  <si>
    <t>Jan-Mar 2016</t>
  </si>
  <si>
    <t>Apr-Jun 2016</t>
  </si>
  <si>
    <t>Jul-Sep 2016</t>
  </si>
  <si>
    <t>Oct-Dec 2016</t>
  </si>
  <si>
    <t>Jan-Mar 2017</t>
  </si>
  <si>
    <t>Apr-Jun 2017</t>
  </si>
  <si>
    <t>Jul-Sep 2017</t>
  </si>
  <si>
    <t>Oct-Dec 2017</t>
  </si>
  <si>
    <t>Jan-Mar 2018</t>
  </si>
  <si>
    <t>Apr-Jun 2018</t>
  </si>
  <si>
    <t>Jul-Sep 2018</t>
  </si>
  <si>
    <t>Oct-Dec 2018</t>
  </si>
  <si>
    <t>Jan-Mar 2019</t>
  </si>
  <si>
    <t>Apr-Jun 2019</t>
  </si>
  <si>
    <t>Jul-Sep 2019</t>
  </si>
  <si>
    <t>Oct-Dec 2019</t>
  </si>
  <si>
    <t>Jan-Mar 2020</t>
  </si>
  <si>
    <t>Apr-Jun 2020</t>
  </si>
  <si>
    <t>Jul-Sep 2020</t>
  </si>
  <si>
    <t>Oct-Dec 2020</t>
  </si>
  <si>
    <t>Jan-Mar 2021</t>
  </si>
  <si>
    <t>Apr-Jun 2021</t>
  </si>
  <si>
    <t>Jul-Sep 2021</t>
  </si>
  <si>
    <t>Oct-Dec 2021</t>
  </si>
  <si>
    <t>Jan-Mar 2022</t>
  </si>
  <si>
    <t>Apr-Jun 2022</t>
  </si>
  <si>
    <t>Thousand</t>
  </si>
  <si>
    <t>Both sexes</t>
  </si>
  <si>
    <t xml:space="preserve"> </t>
  </si>
  <si>
    <t xml:space="preserve"> Population 15-64 yrs</t>
  </si>
  <si>
    <t xml:space="preserve">  Labour Force</t>
  </si>
  <si>
    <t xml:space="preserve">    Employed</t>
  </si>
  <si>
    <t xml:space="preserve">      Formal sector (Non-agricultural)</t>
  </si>
  <si>
    <t xml:space="preserve">      Informal sector (Non-agricultural)</t>
  </si>
  <si>
    <t xml:space="preserve">      Agriculture </t>
  </si>
  <si>
    <t xml:space="preserve">      Private households</t>
  </si>
  <si>
    <t xml:space="preserve">    Unemployed</t>
  </si>
  <si>
    <t xml:space="preserve">    Not economically active</t>
  </si>
  <si>
    <t xml:space="preserve">      Discouraged work-seekers</t>
  </si>
  <si>
    <t xml:space="preserve">      Other(not economically active)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</si>
  <si>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</si>
  <si>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</si>
  <si>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</si>
  <si>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</si>
  <si>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>Women</t>
  </si>
  <si>
    <t>Men</t>
  </si>
  <si>
    <t>For all values of 10 000 or lower the sample size is too small for reliable estimates.</t>
  </si>
  <si>
    <t>Due to rounding, numbers do not necessarily add up to totals.</t>
  </si>
  <si>
    <t xml:space="preserve">   Labour Force</t>
  </si>
  <si>
    <t xml:space="preserve">  Unemployment rate (Women)</t>
  </si>
  <si>
    <t xml:space="preserve">  Unemployment rate (Men)</t>
  </si>
  <si>
    <t>Q1 2008</t>
  </si>
  <si>
    <t>Q1 2009</t>
  </si>
  <si>
    <t>Q1 2010</t>
  </si>
  <si>
    <t>Q1 2011</t>
  </si>
  <si>
    <t>Q1 2012</t>
  </si>
  <si>
    <t>Q1 2013</t>
  </si>
  <si>
    <t>Q1 2014</t>
  </si>
  <si>
    <t>Q1 2015</t>
  </si>
  <si>
    <t>Q1 2016</t>
  </si>
  <si>
    <t>Q1 2017</t>
  </si>
  <si>
    <t>Q1 2018</t>
  </si>
  <si>
    <t>Q1 2019</t>
  </si>
  <si>
    <t>Q1 2020</t>
  </si>
  <si>
    <t>Q1 2021</t>
  </si>
  <si>
    <t>Q1 2022</t>
  </si>
  <si>
    <t>Q2 2008</t>
  </si>
  <si>
    <t>Q2 2009</t>
  </si>
  <si>
    <t>Q2 2010</t>
  </si>
  <si>
    <t>Q2 2011</t>
  </si>
  <si>
    <t>Q2 2012</t>
  </si>
  <si>
    <t>Q2 2013</t>
  </si>
  <si>
    <t>Q2 2014</t>
  </si>
  <si>
    <t>Q2 2015</t>
  </si>
  <si>
    <t>Q2 2016</t>
  </si>
  <si>
    <t>Q2 2017</t>
  </si>
  <si>
    <t>Q2 2018</t>
  </si>
  <si>
    <t>Q2 2019</t>
  </si>
  <si>
    <t>Q2 2020</t>
  </si>
  <si>
    <t>Q2 2021</t>
  </si>
  <si>
    <t>Q2 2022</t>
  </si>
  <si>
    <t>Q3 2008</t>
  </si>
  <si>
    <t>Q3 2009</t>
  </si>
  <si>
    <t>Q3 2010</t>
  </si>
  <si>
    <t>Q3 2011</t>
  </si>
  <si>
    <t>Q3 2012</t>
  </si>
  <si>
    <t>Q3 2013</t>
  </si>
  <si>
    <t>Q3 2014</t>
  </si>
  <si>
    <t>Q3 2015</t>
  </si>
  <si>
    <t>Q3 2016</t>
  </si>
  <si>
    <t>Q3 2017</t>
  </si>
  <si>
    <t>Q3 2018</t>
  </si>
  <si>
    <t>Q3 2019</t>
  </si>
  <si>
    <t>Q3 2020</t>
  </si>
  <si>
    <t>Q3 2021</t>
  </si>
  <si>
    <t>Q4 2008</t>
  </si>
  <si>
    <t>Q4 2009</t>
  </si>
  <si>
    <t>Q4 2010</t>
  </si>
  <si>
    <t>Q4 2011</t>
  </si>
  <si>
    <t>Q4 2012</t>
  </si>
  <si>
    <t>Q4 2013</t>
  </si>
  <si>
    <t>Q4 2014</t>
  </si>
  <si>
    <t>Q4 2015</t>
  </si>
  <si>
    <t>Q4 2016</t>
  </si>
  <si>
    <t>Q4 2017</t>
  </si>
  <si>
    <t>Q4 2018</t>
  </si>
  <si>
    <t>Q4 2019</t>
  </si>
  <si>
    <t>Q4 2020</t>
  </si>
  <si>
    <t>Q4 2021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</si>
  <si>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</si>
  <si>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</si>
  <si>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</si>
  <si>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UNEMPLOYMENT BY REGION </t>
  </si>
  <si>
    <t>LONG TERM UNEMPLOYMENT</t>
  </si>
  <si>
    <t>UNEMPLOYMENT RATE MEN VS WOMEN</t>
  </si>
  <si>
    <t>South Africa</t>
  </si>
  <si>
    <t xml:space="preserve">  Population 15-64 yrs</t>
  </si>
  <si>
    <t>Western Cape</t>
  </si>
  <si>
    <t>Number unemployed in Q2 2022 in Thousands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</si>
  <si>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</si>
  <si>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</si>
  <si>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</si>
  <si>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</si>
  <si>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</si>
  <si>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</si>
  <si>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</si>
  <si>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</si>
  <si>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TOTAL</t>
  </si>
  <si>
    <t>UNEMPLOYED (Thousands)</t>
  </si>
  <si>
    <t>UNEMPLOYMENT RATE BY POPULATION GROUP</t>
  </si>
  <si>
    <t>Black/African</t>
  </si>
  <si>
    <t>Coloured</t>
  </si>
  <si>
    <t>Indian/Asian</t>
  </si>
  <si>
    <t>White</t>
  </si>
  <si>
    <t>Unemployed (Thousands)</t>
  </si>
  <si>
    <t>Races as part of unemployed population</t>
  </si>
  <si>
    <t>EMPLOYMENT BY INDUSTRY</t>
  </si>
  <si>
    <t xml:space="preserve">  Agriculture</t>
  </si>
  <si>
    <t xml:space="preserve">  Mining</t>
  </si>
  <si>
    <t xml:space="preserve">  Manufacturing</t>
  </si>
  <si>
    <t xml:space="preserve">  Utilities</t>
  </si>
  <si>
    <t xml:space="preserve">  Construction</t>
  </si>
  <si>
    <t xml:space="preserve">  Trade</t>
  </si>
  <si>
    <t xml:space="preserve">  Transport</t>
  </si>
  <si>
    <t xml:space="preserve">  Finance</t>
  </si>
  <si>
    <t xml:space="preserve">  Community and social services</t>
  </si>
  <si>
    <t xml:space="preserve">  Private households</t>
  </si>
  <si>
    <t xml:space="preserve">  Other</t>
  </si>
  <si>
    <t>CHANGE</t>
  </si>
  <si>
    <t>INDUSTRY PERFORMANCE</t>
  </si>
  <si>
    <t>South Africa's Unemployment Crisis</t>
  </si>
  <si>
    <t>QUALIFICATIONS OF UNEMPLOYED</t>
  </si>
  <si>
    <t>Highest level of education of the unemployed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</si>
  <si>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</si>
  <si>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</si>
  <si>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</si>
  <si>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</si>
  <si>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</si>
  <si>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</si>
  <si>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>thousands</t>
  </si>
  <si>
    <t>Millions</t>
  </si>
  <si>
    <t>Exploring the Evolution of South Africa's Unemployment Rate</t>
  </si>
  <si>
    <t>%</t>
  </si>
  <si>
    <t>LABOR FORCE</t>
  </si>
  <si>
    <t>Unemployed women</t>
  </si>
  <si>
    <t>Percentage</t>
  </si>
  <si>
    <t>percentages</t>
  </si>
  <si>
    <t>Long-term unemployment increase</t>
  </si>
  <si>
    <t>Long-term unemployment increase %</t>
  </si>
  <si>
    <t>RATE 2008</t>
  </si>
  <si>
    <t>RATE 2022</t>
  </si>
  <si>
    <t>Percentage of Employed Workforce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</si>
</sst>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"/>
    <numFmt numFmtId="165" formatCode="#,##0.0"/>
    <numFmt numFmtId="166" formatCode="0.0"/>
    <numFmt numFmtId="167" formatCode="###,###.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.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166" fontId="2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2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0" fillId="0" borderId="0" xfId="0" applyNumberFormat="1"/>
    <xf numFmtId="9" fontId="0" fillId="0" borderId="0" xfId="1" applyFont="1"/>
    <xf numFmtId="49" fontId="1" fillId="0" borderId="8" xfId="0" applyNumberFormat="1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165" fontId="2" fillId="0" borderId="2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vertical="center"/>
    </xf>
    <xf numFmtId="0" fontId="7" fillId="0" borderId="0" xfId="0" applyFont="1"/>
    <xf numFmtId="49" fontId="1" fillId="0" borderId="9" xfId="0" applyNumberFormat="1" applyFont="1" applyBorder="1" applyAlignment="1">
      <alignment horizontal="left" vertical="top"/>
    </xf>
    <xf numFmtId="3" fontId="7" fillId="0" borderId="0" xfId="0" applyNumberFormat="1" applyFont="1"/>
    <xf numFmtId="165" fontId="2" fillId="0" borderId="7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top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64" fontId="2" fillId="0" borderId="7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0" fillId="3" borderId="0" xfId="0" applyFill="1"/>
    <xf numFmtId="0" fontId="0" fillId="4" borderId="0" xfId="0" applyFill="1"/>
    <xf numFmtId="0" fontId="7" fillId="0" borderId="1" xfId="0" applyFont="1" applyBorder="1"/>
    <xf numFmtId="0" fontId="0" fillId="0" borderId="1" xfId="0" applyBorder="1"/>
    <xf numFmtId="49" fontId="1" fillId="0" borderId="0" xfId="0" applyNumberFormat="1" applyFont="1" applyAlignment="1">
      <alignment horizontal="left" vertical="top"/>
    </xf>
    <xf numFmtId="165" fontId="0" fillId="0" borderId="0" xfId="0" applyNumberFormat="1"/>
    <xf numFmtId="49" fontId="2" fillId="0" borderId="0" xfId="0" applyNumberFormat="1" applyFont="1" applyAlignment="1">
      <alignment horizontal="left" vertical="top"/>
    </xf>
    <xf numFmtId="164" fontId="0" fillId="0" borderId="0" xfId="0" applyNumberFormat="1"/>
    <xf numFmtId="49" fontId="1" fillId="2" borderId="4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  <xf numFmtId="49" fontId="1" fillId="2" borderId="7" xfId="0" applyNumberFormat="1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8" fillId="4" borderId="0" xfId="0" applyFont="1" applyFill="1" applyAlignment="1">
      <alignment horizontal="center" vertical="top"/>
    </xf>
    <xf numFmtId="0" fontId="9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900" b="0" i="0" baseline="0">
                <a:effectLst/>
              </a:rPr>
              <a:t>Unemployment Rate 2008</a:t>
            </a:r>
            <a:endParaRPr lang="en-ZA" sz="900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 w="25400">
              <a:solidFill>
                <a:schemeClr val="lt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627-4B30-849A-1E364BEC18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627-4B30-849A-1E364BEC183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A627-4B30-849A-1E364BEC183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627-4B30-849A-1E364BEC1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'Unemployment Rate 2008 vs 2022'!$A$3:$A$4</c:f>
              <c:strCache>
                <c:ptCount val="2"/>
                <c:pt idx="0">
                  <c:v>    Employed</c:v>
                </c:pt>
                <c:pt idx="1">
                  <c:v>    Unemployed</c:v>
                </c:pt>
              </c:strCache>
            </c:strRef>
          </c:cat>
          <c:val>
            <c:numRef>
              <c:f>'Unemployment Rate 2008 vs 2022'!$B$3:$B$4</c:f>
              <c:numCache>
                <c:formatCode>###\ ###</c:formatCode>
                <c:ptCount val="2"/>
                <c:pt idx="0">
                  <c:v>14437.740355897236</c:v>
                </c:pt>
                <c:pt idx="1">
                  <c:v>4370.7364955978273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7-4B30-849A-1E364BEC1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  Unemployment Rate</a:t>
            </a:r>
          </a:p>
          <a:p>
            <a:pPr algn="ctr">
              <a:defRPr/>
            </a:pPr>
            <a:r>
              <a:rPr lang="en-US" sz="800"/>
              <a:t>Unemployment Rate in South Africa from 2008 to 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98283296053548E-2"/>
          <c:y val="0.15668283597625351"/>
          <c:w val="0.92468034014859857"/>
          <c:h val="0.73124476201351396"/>
        </c:manualLayout>
      </c:layout>
      <c:lineChart>
        <c:grouping val="standard"/>
        <c:varyColors val="0"/>
        <c:ser>
          <c:idx val="0"/>
          <c:order val="0"/>
          <c:tx>
            <c:strRef>
              <c:f>'Unemployment Rate Total'!$A$8</c:f>
              <c:strCache>
                <c:ptCount val="1"/>
                <c:pt idx="0">
                  <c:v>  Unemployment rate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'Unemployment Rate Total'!$B$7:$BG$7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Rate Total'!$B$8:$BG$8</c:f>
              <c:numCache>
                <c:formatCode>0%</c:formatCode>
                <c:ptCount val="58"/>
                <c:pt idx="0">
                  <c:v>0.23199999999999998</c:v>
                </c:pt>
                <c:pt idx="1">
                  <c:v>0.22600000000000001</c:v>
                </c:pt>
                <c:pt idx="2">
                  <c:v>0.22800000000000001</c:v>
                </c:pt>
                <c:pt idx="3">
                  <c:v>0.215</c:v>
                </c:pt>
                <c:pt idx="4">
                  <c:v>0.23</c:v>
                </c:pt>
                <c:pt idx="5">
                  <c:v>0.23199999999999998</c:v>
                </c:pt>
                <c:pt idx="6">
                  <c:v>0.245</c:v>
                </c:pt>
                <c:pt idx="7">
                  <c:v>0.24100000000000002</c:v>
                </c:pt>
                <c:pt idx="8">
                  <c:v>0.251</c:v>
                </c:pt>
                <c:pt idx="9">
                  <c:v>0.251</c:v>
                </c:pt>
                <c:pt idx="10">
                  <c:v>0.254</c:v>
                </c:pt>
                <c:pt idx="11">
                  <c:v>0.23899999999999999</c:v>
                </c:pt>
                <c:pt idx="12">
                  <c:v>0.248</c:v>
                </c:pt>
                <c:pt idx="13">
                  <c:v>0.25600000000000001</c:v>
                </c:pt>
                <c:pt idx="14">
                  <c:v>0.25</c:v>
                </c:pt>
                <c:pt idx="15">
                  <c:v>0.23800000000000002</c:v>
                </c:pt>
                <c:pt idx="16">
                  <c:v>0.25</c:v>
                </c:pt>
                <c:pt idx="17">
                  <c:v>0.248</c:v>
                </c:pt>
                <c:pt idx="18">
                  <c:v>0.252</c:v>
                </c:pt>
                <c:pt idx="19">
                  <c:v>0.245</c:v>
                </c:pt>
                <c:pt idx="20">
                  <c:v>0.25</c:v>
                </c:pt>
                <c:pt idx="21">
                  <c:v>0.253</c:v>
                </c:pt>
                <c:pt idx="22">
                  <c:v>0.245</c:v>
                </c:pt>
                <c:pt idx="23">
                  <c:v>0.24100000000000002</c:v>
                </c:pt>
                <c:pt idx="24">
                  <c:v>0.252</c:v>
                </c:pt>
                <c:pt idx="25">
                  <c:v>0.255</c:v>
                </c:pt>
                <c:pt idx="26">
                  <c:v>0.254</c:v>
                </c:pt>
                <c:pt idx="27">
                  <c:v>0.24299999999999999</c:v>
                </c:pt>
                <c:pt idx="28">
                  <c:v>0.26400000000000001</c:v>
                </c:pt>
                <c:pt idx="29">
                  <c:v>0.25</c:v>
                </c:pt>
                <c:pt idx="30">
                  <c:v>0.255</c:v>
                </c:pt>
                <c:pt idx="31">
                  <c:v>0.245</c:v>
                </c:pt>
                <c:pt idx="32">
                  <c:v>0.26700000000000002</c:v>
                </c:pt>
                <c:pt idx="33">
                  <c:v>0.26600000000000001</c:v>
                </c:pt>
                <c:pt idx="34">
                  <c:v>0.27100000000000002</c:v>
                </c:pt>
                <c:pt idx="35">
                  <c:v>0.26500000000000001</c:v>
                </c:pt>
                <c:pt idx="36">
                  <c:v>0.27699999999999997</c:v>
                </c:pt>
                <c:pt idx="37">
                  <c:v>0.27699999999999997</c:v>
                </c:pt>
                <c:pt idx="38">
                  <c:v>0.27699999999999997</c:v>
                </c:pt>
                <c:pt idx="39">
                  <c:v>0.26700000000000002</c:v>
                </c:pt>
                <c:pt idx="40">
                  <c:v>0.26700000000000002</c:v>
                </c:pt>
                <c:pt idx="41">
                  <c:v>0.27200000000000002</c:v>
                </c:pt>
                <c:pt idx="42">
                  <c:v>0.27500000000000002</c:v>
                </c:pt>
                <c:pt idx="43">
                  <c:v>0.27100000000000002</c:v>
                </c:pt>
                <c:pt idx="44">
                  <c:v>0.27600000000000002</c:v>
                </c:pt>
                <c:pt idx="45">
                  <c:v>0.28999999999999998</c:v>
                </c:pt>
                <c:pt idx="46">
                  <c:v>0.29100000000000004</c:v>
                </c:pt>
                <c:pt idx="47">
                  <c:v>0.29100000000000004</c:v>
                </c:pt>
                <c:pt idx="48">
                  <c:v>0.30099999999999999</c:v>
                </c:pt>
                <c:pt idx="49">
                  <c:v>0.23300000000000001</c:v>
                </c:pt>
                <c:pt idx="50">
                  <c:v>0.308</c:v>
                </c:pt>
                <c:pt idx="51">
                  <c:v>0.32500000000000001</c:v>
                </c:pt>
                <c:pt idx="52">
                  <c:v>0.32600000000000001</c:v>
                </c:pt>
                <c:pt idx="53">
                  <c:v>0.34399999999999997</c:v>
                </c:pt>
                <c:pt idx="54">
                  <c:v>0.34899999999999998</c:v>
                </c:pt>
                <c:pt idx="55">
                  <c:v>0.35299999999999998</c:v>
                </c:pt>
                <c:pt idx="56">
                  <c:v>0.34499999999999997</c:v>
                </c:pt>
                <c:pt idx="57">
                  <c:v>0.33899999999999997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4-446A-BB8D-97A197662A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514365904"/>
        <c:axId val="514358000"/>
      </c:lineChart>
      <c:catAx>
        <c:axId val="51436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358000"/>
        <c:crosses val="autoZero"/>
        <c:auto val="1"/>
        <c:lblAlgn val="ctr"/>
        <c:lblOffset val="100"/>
        <c:tickLblSkip val="4"/>
        <c:noMultiLvlLbl val="0"/>
      </c:catAx>
      <c:valAx>
        <c:axId val="5143580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36590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Unemployment Rate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25400"/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79-4131-857A-3E2415C674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79-4131-857A-3E2415C674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'Unemployment Rate 2008 vs 2022'!$D$2:$D$3</c:f>
              <c:strCache>
                <c:ptCount val="2"/>
                <c:pt idx="0">
                  <c:v>    Employed</c:v>
                </c:pt>
                <c:pt idx="1">
                  <c:v>    Unemployed</c:v>
                </c:pt>
              </c:strCache>
            </c:strRef>
          </c:cat>
          <c:val>
            <c:numRef>
              <c:f>'Unemployment Rate 2008 vs 2022'!$E$2:$E$3</c:f>
              <c:numCache>
                <c:formatCode>#,##0</c:formatCode>
                <c:ptCount val="2"/>
                <c:pt idx="0">
                  <c:v>15561.858123232007</c:v>
                </c:pt>
                <c:pt idx="1">
                  <c:v>7994.2918165590299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6-45CF-B8E5-CDAB9668B32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400" b="0" i="0" baseline="0">
                <a:effectLst/>
              </a:rPr>
              <a:t>Unemployment Rate 2008</a:t>
            </a:r>
            <a:endParaRPr lang="en-ZA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25400">
              <a:solidFill>
                <a:schemeClr val="lt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7A-4863-881B-2BFE891658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7A-4863-881B-2BFE8916583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67A-4863-881B-2BFE8916583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E67A-4863-881B-2BFE891658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'Unemployment Rate 2008 vs 2022'!$A$3:$A$4</c:f>
              <c:strCache>
                <c:ptCount val="2"/>
                <c:pt idx="0">
                  <c:v>    Employed</c:v>
                </c:pt>
                <c:pt idx="1">
                  <c:v>    Unemployed</c:v>
                </c:pt>
              </c:strCache>
            </c:strRef>
          </c:cat>
          <c:val>
            <c:numRef>
              <c:f>'Unemployment Rate 2008 vs 2022'!$B$3:$B$4</c:f>
              <c:numCache>
                <c:formatCode>###\ ###</c:formatCode>
                <c:ptCount val="2"/>
                <c:pt idx="0">
                  <c:v>14437.740355897236</c:v>
                </c:pt>
                <c:pt idx="1">
                  <c:v>4370.7364955978273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A-4863-881B-2BFE89165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Unemployment</a:t>
            </a:r>
            <a:r>
              <a:rPr lang="en-ZA" baseline="0"/>
              <a:t> Rate Women vs Men</a:t>
            </a:r>
            <a:endParaRPr lang="en-Z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'Unemployment Rate Total'!$A$9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'Unemployment Rate Total'!$B$7:$BG$7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Rate Total'!$B$9:$BG$9</c:f>
              <c:numCache>
                <c:formatCode>0%</c:formatCode>
                <c:ptCount val="58"/>
                <c:pt idx="0">
                  <c:v>0.26600000000000001</c:v>
                </c:pt>
                <c:pt idx="1">
                  <c:v>0.26300000000000001</c:v>
                </c:pt>
                <c:pt idx="2">
                  <c:v>0.25800000000000001</c:v>
                </c:pt>
                <c:pt idx="3">
                  <c:v>0.249</c:v>
                </c:pt>
                <c:pt idx="4">
                  <c:v>0.25600000000000001</c:v>
                </c:pt>
                <c:pt idx="5">
                  <c:v>0.253</c:v>
                </c:pt>
                <c:pt idx="6">
                  <c:v>0.26300000000000001</c:v>
                </c:pt>
                <c:pt idx="7">
                  <c:v>0.25600000000000001</c:v>
                </c:pt>
                <c:pt idx="8">
                  <c:v>0.27200000000000002</c:v>
                </c:pt>
                <c:pt idx="9">
                  <c:v>0.27399999999999997</c:v>
                </c:pt>
                <c:pt idx="10">
                  <c:v>0.27899999999999997</c:v>
                </c:pt>
                <c:pt idx="11">
                  <c:v>0.26300000000000001</c:v>
                </c:pt>
                <c:pt idx="12">
                  <c:v>0.27899999999999997</c:v>
                </c:pt>
                <c:pt idx="13">
                  <c:v>0.28100000000000003</c:v>
                </c:pt>
                <c:pt idx="14">
                  <c:v>0.27500000000000002</c:v>
                </c:pt>
                <c:pt idx="15">
                  <c:v>0.25900000000000001</c:v>
                </c:pt>
                <c:pt idx="16">
                  <c:v>0.27300000000000002</c:v>
                </c:pt>
                <c:pt idx="17">
                  <c:v>0.26800000000000002</c:v>
                </c:pt>
                <c:pt idx="18">
                  <c:v>0.27500000000000002</c:v>
                </c:pt>
                <c:pt idx="19">
                  <c:v>0.27100000000000002</c:v>
                </c:pt>
                <c:pt idx="20">
                  <c:v>0.26800000000000002</c:v>
                </c:pt>
                <c:pt idx="21">
                  <c:v>0.27500000000000002</c:v>
                </c:pt>
                <c:pt idx="22">
                  <c:v>0.26200000000000001</c:v>
                </c:pt>
                <c:pt idx="23">
                  <c:v>0.26300000000000001</c:v>
                </c:pt>
                <c:pt idx="24">
                  <c:v>0.27</c:v>
                </c:pt>
                <c:pt idx="25">
                  <c:v>0.27500000000000002</c:v>
                </c:pt>
                <c:pt idx="26">
                  <c:v>0.27800000000000002</c:v>
                </c:pt>
                <c:pt idx="27">
                  <c:v>0.26600000000000001</c:v>
                </c:pt>
                <c:pt idx="28">
                  <c:v>0.28699999999999998</c:v>
                </c:pt>
                <c:pt idx="29">
                  <c:v>0.27300000000000002</c:v>
                </c:pt>
                <c:pt idx="30">
                  <c:v>0.27899999999999997</c:v>
                </c:pt>
                <c:pt idx="31">
                  <c:v>0.26899999999999996</c:v>
                </c:pt>
                <c:pt idx="32">
                  <c:v>0.29299999999999998</c:v>
                </c:pt>
                <c:pt idx="33">
                  <c:v>0.29100000000000004</c:v>
                </c:pt>
                <c:pt idx="34">
                  <c:v>0.29299999999999998</c:v>
                </c:pt>
                <c:pt idx="35">
                  <c:v>0.28899999999999998</c:v>
                </c:pt>
                <c:pt idx="36">
                  <c:v>0.29799999999999999</c:v>
                </c:pt>
                <c:pt idx="37">
                  <c:v>0.29799999999999999</c:v>
                </c:pt>
                <c:pt idx="38">
                  <c:v>0.29799999999999999</c:v>
                </c:pt>
                <c:pt idx="39">
                  <c:v>0.28999999999999998</c:v>
                </c:pt>
                <c:pt idx="40">
                  <c:v>0.28800000000000003</c:v>
                </c:pt>
                <c:pt idx="41">
                  <c:v>0.29499999999999998</c:v>
                </c:pt>
                <c:pt idx="42">
                  <c:v>0.29399999999999998</c:v>
                </c:pt>
                <c:pt idx="43">
                  <c:v>0.29499999999999998</c:v>
                </c:pt>
                <c:pt idx="44">
                  <c:v>0.29299999999999998</c:v>
                </c:pt>
                <c:pt idx="45">
                  <c:v>0.313</c:v>
                </c:pt>
                <c:pt idx="46">
                  <c:v>0.309</c:v>
                </c:pt>
                <c:pt idx="47">
                  <c:v>0.313</c:v>
                </c:pt>
                <c:pt idx="48">
                  <c:v>0.32400000000000001</c:v>
                </c:pt>
                <c:pt idx="49">
                  <c:v>0.248</c:v>
                </c:pt>
                <c:pt idx="50">
                  <c:v>0.32299999999999995</c:v>
                </c:pt>
                <c:pt idx="51">
                  <c:v>0.34299999999999997</c:v>
                </c:pt>
                <c:pt idx="52">
                  <c:v>0.34</c:v>
                </c:pt>
                <c:pt idx="53">
                  <c:v>0.36799999999999999</c:v>
                </c:pt>
                <c:pt idx="54">
                  <c:v>0.373</c:v>
                </c:pt>
                <c:pt idx="55">
                  <c:v>0.38200000000000001</c:v>
                </c:pt>
                <c:pt idx="56">
                  <c:v>0.36399999999999999</c:v>
                </c:pt>
                <c:pt idx="57">
                  <c:v>0.35499999999999998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6-4454-9096-5AB769F1EEF8}"/>
            </c:ext>
          </c:extLst>
        </c:ser>
        <c:ser>
          <c:idx val="2"/>
          <c:order val="1"/>
          <c:tx>
            <c:strRef>
              <c:f>'Unemployment Rate Total'!$A$10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0800" dist="50800" dir="5400000" sx="16000" sy="16000" algn="ctr" rotWithShape="0">
                <a:srgbClr val="000000">
                  <a:alpha val="43137"/>
                </a:srgbClr>
              </a:outerShdw>
            </a:effectLst>
          </c:spPr>
          <c:marker>
            <c:symbol val="none"/>
          </c:marker>
          <c:cat>
            <c:strRef>
              <c:f>'Unemployment Rate Total'!$B$7:$BG$7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Rate Total'!$B$10:$BG$10</c:f>
              <c:numCache>
                <c:formatCode>0%</c:formatCode>
                <c:ptCount val="58"/>
                <c:pt idx="0">
                  <c:v>0.20499999999999999</c:v>
                </c:pt>
                <c:pt idx="1">
                  <c:v>0.19699999999999998</c:v>
                </c:pt>
                <c:pt idx="2">
                  <c:v>0.20399999999999999</c:v>
                </c:pt>
                <c:pt idx="3">
                  <c:v>0.188</c:v>
                </c:pt>
                <c:pt idx="4">
                  <c:v>0.20899999999999999</c:v>
                </c:pt>
                <c:pt idx="5">
                  <c:v>0.215</c:v>
                </c:pt>
                <c:pt idx="6">
                  <c:v>0.23</c:v>
                </c:pt>
                <c:pt idx="7">
                  <c:v>0.22800000000000001</c:v>
                </c:pt>
                <c:pt idx="8">
                  <c:v>0.23300000000000001</c:v>
                </c:pt>
                <c:pt idx="9">
                  <c:v>0.23199999999999998</c:v>
                </c:pt>
                <c:pt idx="10">
                  <c:v>0.23499999999999999</c:v>
                </c:pt>
                <c:pt idx="11">
                  <c:v>0.22</c:v>
                </c:pt>
                <c:pt idx="12">
                  <c:v>0.22399999999999998</c:v>
                </c:pt>
                <c:pt idx="13">
                  <c:v>0.23499999999999999</c:v>
                </c:pt>
                <c:pt idx="14">
                  <c:v>0.22899999999999998</c:v>
                </c:pt>
                <c:pt idx="15">
                  <c:v>0.22</c:v>
                </c:pt>
                <c:pt idx="16">
                  <c:v>0.23199999999999998</c:v>
                </c:pt>
                <c:pt idx="17">
                  <c:v>0.23100000000000001</c:v>
                </c:pt>
                <c:pt idx="18">
                  <c:v>0.23300000000000001</c:v>
                </c:pt>
                <c:pt idx="19">
                  <c:v>0.22399999999999998</c:v>
                </c:pt>
                <c:pt idx="20">
                  <c:v>0.23600000000000002</c:v>
                </c:pt>
                <c:pt idx="21">
                  <c:v>0.23399999999999999</c:v>
                </c:pt>
                <c:pt idx="22">
                  <c:v>0.23100000000000001</c:v>
                </c:pt>
                <c:pt idx="23">
                  <c:v>0.22399999999999998</c:v>
                </c:pt>
                <c:pt idx="24">
                  <c:v>0.23699999999999999</c:v>
                </c:pt>
                <c:pt idx="25">
                  <c:v>0.23800000000000002</c:v>
                </c:pt>
                <c:pt idx="26">
                  <c:v>0.23399999999999999</c:v>
                </c:pt>
                <c:pt idx="27">
                  <c:v>0.22399999999999998</c:v>
                </c:pt>
                <c:pt idx="28">
                  <c:v>0.24399999999999999</c:v>
                </c:pt>
                <c:pt idx="29">
                  <c:v>0.23100000000000001</c:v>
                </c:pt>
                <c:pt idx="30">
                  <c:v>0.23499999999999999</c:v>
                </c:pt>
                <c:pt idx="31">
                  <c:v>0.22500000000000001</c:v>
                </c:pt>
                <c:pt idx="32">
                  <c:v>0.247</c:v>
                </c:pt>
                <c:pt idx="33">
                  <c:v>0.24600000000000002</c:v>
                </c:pt>
                <c:pt idx="34">
                  <c:v>0.252</c:v>
                </c:pt>
                <c:pt idx="35">
                  <c:v>0.245</c:v>
                </c:pt>
                <c:pt idx="36">
                  <c:v>0.26</c:v>
                </c:pt>
                <c:pt idx="37">
                  <c:v>0.26</c:v>
                </c:pt>
                <c:pt idx="38">
                  <c:v>0.26</c:v>
                </c:pt>
                <c:pt idx="39">
                  <c:v>0.248</c:v>
                </c:pt>
                <c:pt idx="40">
                  <c:v>0.251</c:v>
                </c:pt>
                <c:pt idx="41">
                  <c:v>0.253</c:v>
                </c:pt>
                <c:pt idx="42">
                  <c:v>0.25900000000000001</c:v>
                </c:pt>
                <c:pt idx="43">
                  <c:v>0.251</c:v>
                </c:pt>
                <c:pt idx="44">
                  <c:v>0.26100000000000001</c:v>
                </c:pt>
                <c:pt idx="45">
                  <c:v>0.27100000000000002</c:v>
                </c:pt>
                <c:pt idx="46">
                  <c:v>0.27699999999999997</c:v>
                </c:pt>
                <c:pt idx="47">
                  <c:v>0.27200000000000002</c:v>
                </c:pt>
                <c:pt idx="48">
                  <c:v>0.28300000000000003</c:v>
                </c:pt>
                <c:pt idx="49">
                  <c:v>0.221</c:v>
                </c:pt>
                <c:pt idx="50">
                  <c:v>0.29600000000000004</c:v>
                </c:pt>
                <c:pt idx="51">
                  <c:v>0.31</c:v>
                </c:pt>
                <c:pt idx="52">
                  <c:v>0.314</c:v>
                </c:pt>
                <c:pt idx="53">
                  <c:v>0.32400000000000001</c:v>
                </c:pt>
                <c:pt idx="54">
                  <c:v>0.32899999999999996</c:v>
                </c:pt>
                <c:pt idx="55">
                  <c:v>0.32799999999999996</c:v>
                </c:pt>
                <c:pt idx="56">
                  <c:v>0.33</c:v>
                </c:pt>
                <c:pt idx="57">
                  <c:v>0.32600000000000001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6-4454-9096-5AB769F1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996192"/>
        <c:axId val="593001184"/>
      </c:lineChart>
      <c:catAx>
        <c:axId val="5929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1184"/>
        <c:crosses val="autoZero"/>
        <c:auto val="1"/>
        <c:lblAlgn val="ctr"/>
        <c:lblOffset val="100"/>
        <c:noMultiLvlLbl val="0"/>
      </c:catAx>
      <c:valAx>
        <c:axId val="59300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9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Unemployment</a:t>
            </a:r>
            <a:r>
              <a:rPr lang="en-ZA" baseline="0"/>
              <a:t> Rate Women vs Men</a:t>
            </a:r>
            <a:endParaRPr lang="en-Z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'Unemployment Rate Total'!$A$9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'Unemployment Rate Total'!$B$7:$BG$7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Rate Total'!$B$9:$BG$9</c:f>
              <c:numCache>
                <c:formatCode>0%</c:formatCode>
                <c:ptCount val="58"/>
                <c:pt idx="0">
                  <c:v>0.26600000000000001</c:v>
                </c:pt>
                <c:pt idx="1">
                  <c:v>0.26300000000000001</c:v>
                </c:pt>
                <c:pt idx="2">
                  <c:v>0.25800000000000001</c:v>
                </c:pt>
                <c:pt idx="3">
                  <c:v>0.249</c:v>
                </c:pt>
                <c:pt idx="4">
                  <c:v>0.25600000000000001</c:v>
                </c:pt>
                <c:pt idx="5">
                  <c:v>0.253</c:v>
                </c:pt>
                <c:pt idx="6">
                  <c:v>0.26300000000000001</c:v>
                </c:pt>
                <c:pt idx="7">
                  <c:v>0.25600000000000001</c:v>
                </c:pt>
                <c:pt idx="8">
                  <c:v>0.27200000000000002</c:v>
                </c:pt>
                <c:pt idx="9">
                  <c:v>0.27399999999999997</c:v>
                </c:pt>
                <c:pt idx="10">
                  <c:v>0.27899999999999997</c:v>
                </c:pt>
                <c:pt idx="11">
                  <c:v>0.26300000000000001</c:v>
                </c:pt>
                <c:pt idx="12">
                  <c:v>0.27899999999999997</c:v>
                </c:pt>
                <c:pt idx="13">
                  <c:v>0.28100000000000003</c:v>
                </c:pt>
                <c:pt idx="14">
                  <c:v>0.27500000000000002</c:v>
                </c:pt>
                <c:pt idx="15">
                  <c:v>0.25900000000000001</c:v>
                </c:pt>
                <c:pt idx="16">
                  <c:v>0.27300000000000002</c:v>
                </c:pt>
                <c:pt idx="17">
                  <c:v>0.26800000000000002</c:v>
                </c:pt>
                <c:pt idx="18">
                  <c:v>0.27500000000000002</c:v>
                </c:pt>
                <c:pt idx="19">
                  <c:v>0.27100000000000002</c:v>
                </c:pt>
                <c:pt idx="20">
                  <c:v>0.26800000000000002</c:v>
                </c:pt>
                <c:pt idx="21">
                  <c:v>0.27500000000000002</c:v>
                </c:pt>
                <c:pt idx="22">
                  <c:v>0.26200000000000001</c:v>
                </c:pt>
                <c:pt idx="23">
                  <c:v>0.26300000000000001</c:v>
                </c:pt>
                <c:pt idx="24">
                  <c:v>0.27</c:v>
                </c:pt>
                <c:pt idx="25">
                  <c:v>0.27500000000000002</c:v>
                </c:pt>
                <c:pt idx="26">
                  <c:v>0.27800000000000002</c:v>
                </c:pt>
                <c:pt idx="27">
                  <c:v>0.26600000000000001</c:v>
                </c:pt>
                <c:pt idx="28">
                  <c:v>0.28699999999999998</c:v>
                </c:pt>
                <c:pt idx="29">
                  <c:v>0.27300000000000002</c:v>
                </c:pt>
                <c:pt idx="30">
                  <c:v>0.27899999999999997</c:v>
                </c:pt>
                <c:pt idx="31">
                  <c:v>0.26899999999999996</c:v>
                </c:pt>
                <c:pt idx="32">
                  <c:v>0.29299999999999998</c:v>
                </c:pt>
                <c:pt idx="33">
                  <c:v>0.29100000000000004</c:v>
                </c:pt>
                <c:pt idx="34">
                  <c:v>0.29299999999999998</c:v>
                </c:pt>
                <c:pt idx="35">
                  <c:v>0.28899999999999998</c:v>
                </c:pt>
                <c:pt idx="36">
                  <c:v>0.29799999999999999</c:v>
                </c:pt>
                <c:pt idx="37">
                  <c:v>0.29799999999999999</c:v>
                </c:pt>
                <c:pt idx="38">
                  <c:v>0.29799999999999999</c:v>
                </c:pt>
                <c:pt idx="39">
                  <c:v>0.28999999999999998</c:v>
                </c:pt>
                <c:pt idx="40">
                  <c:v>0.28800000000000003</c:v>
                </c:pt>
                <c:pt idx="41">
                  <c:v>0.29499999999999998</c:v>
                </c:pt>
                <c:pt idx="42">
                  <c:v>0.29399999999999998</c:v>
                </c:pt>
                <c:pt idx="43">
                  <c:v>0.29499999999999998</c:v>
                </c:pt>
                <c:pt idx="44">
                  <c:v>0.29299999999999998</c:v>
                </c:pt>
                <c:pt idx="45">
                  <c:v>0.313</c:v>
                </c:pt>
                <c:pt idx="46">
                  <c:v>0.309</c:v>
                </c:pt>
                <c:pt idx="47">
                  <c:v>0.313</c:v>
                </c:pt>
                <c:pt idx="48">
                  <c:v>0.32400000000000001</c:v>
                </c:pt>
                <c:pt idx="49">
                  <c:v>0.248</c:v>
                </c:pt>
                <c:pt idx="50">
                  <c:v>0.32299999999999995</c:v>
                </c:pt>
                <c:pt idx="51">
                  <c:v>0.34299999999999997</c:v>
                </c:pt>
                <c:pt idx="52">
                  <c:v>0.34</c:v>
                </c:pt>
                <c:pt idx="53">
                  <c:v>0.36799999999999999</c:v>
                </c:pt>
                <c:pt idx="54">
                  <c:v>0.373</c:v>
                </c:pt>
                <c:pt idx="55">
                  <c:v>0.38200000000000001</c:v>
                </c:pt>
                <c:pt idx="56">
                  <c:v>0.36399999999999999</c:v>
                </c:pt>
                <c:pt idx="57">
                  <c:v>0.35499999999999998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6-4814-A801-D803965CC4D8}"/>
            </c:ext>
          </c:extLst>
        </c:ser>
        <c:ser>
          <c:idx val="2"/>
          <c:order val="1"/>
          <c:tx>
            <c:strRef>
              <c:f>'Unemployment Rate Total'!$A$10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0800" dist="50800" dir="5400000" sx="16000" sy="16000" algn="ctr" rotWithShape="0">
                <a:srgbClr val="000000">
                  <a:alpha val="43137"/>
                </a:srgbClr>
              </a:outerShdw>
            </a:effectLst>
          </c:spPr>
          <c:marker>
            <c:symbol val="none"/>
          </c:marker>
          <c:cat>
            <c:strRef>
              <c:f>'Unemployment Rate Total'!$B$7:$BG$7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Rate Total'!$B$10:$BG$10</c:f>
              <c:numCache>
                <c:formatCode>0%</c:formatCode>
                <c:ptCount val="58"/>
                <c:pt idx="0">
                  <c:v>0.20499999999999999</c:v>
                </c:pt>
                <c:pt idx="1">
                  <c:v>0.19699999999999998</c:v>
                </c:pt>
                <c:pt idx="2">
                  <c:v>0.20399999999999999</c:v>
                </c:pt>
                <c:pt idx="3">
                  <c:v>0.188</c:v>
                </c:pt>
                <c:pt idx="4">
                  <c:v>0.20899999999999999</c:v>
                </c:pt>
                <c:pt idx="5">
                  <c:v>0.215</c:v>
                </c:pt>
                <c:pt idx="6">
                  <c:v>0.23</c:v>
                </c:pt>
                <c:pt idx="7">
                  <c:v>0.22800000000000001</c:v>
                </c:pt>
                <c:pt idx="8">
                  <c:v>0.23300000000000001</c:v>
                </c:pt>
                <c:pt idx="9">
                  <c:v>0.23199999999999998</c:v>
                </c:pt>
                <c:pt idx="10">
                  <c:v>0.23499999999999999</c:v>
                </c:pt>
                <c:pt idx="11">
                  <c:v>0.22</c:v>
                </c:pt>
                <c:pt idx="12">
                  <c:v>0.22399999999999998</c:v>
                </c:pt>
                <c:pt idx="13">
                  <c:v>0.23499999999999999</c:v>
                </c:pt>
                <c:pt idx="14">
                  <c:v>0.22899999999999998</c:v>
                </c:pt>
                <c:pt idx="15">
                  <c:v>0.22</c:v>
                </c:pt>
                <c:pt idx="16">
                  <c:v>0.23199999999999998</c:v>
                </c:pt>
                <c:pt idx="17">
                  <c:v>0.23100000000000001</c:v>
                </c:pt>
                <c:pt idx="18">
                  <c:v>0.23300000000000001</c:v>
                </c:pt>
                <c:pt idx="19">
                  <c:v>0.22399999999999998</c:v>
                </c:pt>
                <c:pt idx="20">
                  <c:v>0.23600000000000002</c:v>
                </c:pt>
                <c:pt idx="21">
                  <c:v>0.23399999999999999</c:v>
                </c:pt>
                <c:pt idx="22">
                  <c:v>0.23100000000000001</c:v>
                </c:pt>
                <c:pt idx="23">
                  <c:v>0.22399999999999998</c:v>
                </c:pt>
                <c:pt idx="24">
                  <c:v>0.23699999999999999</c:v>
                </c:pt>
                <c:pt idx="25">
                  <c:v>0.23800000000000002</c:v>
                </c:pt>
                <c:pt idx="26">
                  <c:v>0.23399999999999999</c:v>
                </c:pt>
                <c:pt idx="27">
                  <c:v>0.22399999999999998</c:v>
                </c:pt>
                <c:pt idx="28">
                  <c:v>0.24399999999999999</c:v>
                </c:pt>
                <c:pt idx="29">
                  <c:v>0.23100000000000001</c:v>
                </c:pt>
                <c:pt idx="30">
                  <c:v>0.23499999999999999</c:v>
                </c:pt>
                <c:pt idx="31">
                  <c:v>0.22500000000000001</c:v>
                </c:pt>
                <c:pt idx="32">
                  <c:v>0.247</c:v>
                </c:pt>
                <c:pt idx="33">
                  <c:v>0.24600000000000002</c:v>
                </c:pt>
                <c:pt idx="34">
                  <c:v>0.252</c:v>
                </c:pt>
                <c:pt idx="35">
                  <c:v>0.245</c:v>
                </c:pt>
                <c:pt idx="36">
                  <c:v>0.26</c:v>
                </c:pt>
                <c:pt idx="37">
                  <c:v>0.26</c:v>
                </c:pt>
                <c:pt idx="38">
                  <c:v>0.26</c:v>
                </c:pt>
                <c:pt idx="39">
                  <c:v>0.248</c:v>
                </c:pt>
                <c:pt idx="40">
                  <c:v>0.251</c:v>
                </c:pt>
                <c:pt idx="41">
                  <c:v>0.253</c:v>
                </c:pt>
                <c:pt idx="42">
                  <c:v>0.25900000000000001</c:v>
                </c:pt>
                <c:pt idx="43">
                  <c:v>0.251</c:v>
                </c:pt>
                <c:pt idx="44">
                  <c:v>0.26100000000000001</c:v>
                </c:pt>
                <c:pt idx="45">
                  <c:v>0.27100000000000002</c:v>
                </c:pt>
                <c:pt idx="46">
                  <c:v>0.27699999999999997</c:v>
                </c:pt>
                <c:pt idx="47">
                  <c:v>0.27200000000000002</c:v>
                </c:pt>
                <c:pt idx="48">
                  <c:v>0.28300000000000003</c:v>
                </c:pt>
                <c:pt idx="49">
                  <c:v>0.221</c:v>
                </c:pt>
                <c:pt idx="50">
                  <c:v>0.29600000000000004</c:v>
                </c:pt>
                <c:pt idx="51">
                  <c:v>0.31</c:v>
                </c:pt>
                <c:pt idx="52">
                  <c:v>0.314</c:v>
                </c:pt>
                <c:pt idx="53">
                  <c:v>0.32400000000000001</c:v>
                </c:pt>
                <c:pt idx="54">
                  <c:v>0.32899999999999996</c:v>
                </c:pt>
                <c:pt idx="55">
                  <c:v>0.32799999999999996</c:v>
                </c:pt>
                <c:pt idx="56">
                  <c:v>0.33</c:v>
                </c:pt>
                <c:pt idx="57">
                  <c:v>0.32600000000000001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6-4814-A801-D803965CC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996192"/>
        <c:axId val="593001184"/>
      </c:lineChart>
      <c:catAx>
        <c:axId val="5929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1184"/>
        <c:crosses val="autoZero"/>
        <c:auto val="1"/>
        <c:lblAlgn val="ctr"/>
        <c:lblOffset val="100"/>
        <c:tickLblSkip val="4"/>
        <c:noMultiLvlLbl val="0"/>
      </c:catAx>
      <c:valAx>
        <c:axId val="59300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9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Long-term</a:t>
            </a:r>
            <a:r>
              <a:rPr lang="en-ZA" baseline="0"/>
              <a:t> Unemployment</a:t>
            </a:r>
          </a:p>
          <a:p>
            <a:pPr>
              <a:defRPr/>
            </a:pPr>
            <a:endParaRPr lang="en-ZA" baseline="0"/>
          </a:p>
          <a:p>
            <a:pPr>
              <a:defRPr/>
            </a:pPr>
            <a:r>
              <a:rPr lang="en-ZA" sz="800"/>
              <a:t>Long-term</a:t>
            </a:r>
            <a:r>
              <a:rPr lang="en-ZA" sz="800" baseline="0"/>
              <a:t> Unemployment vs Short-term Unemployment</a:t>
            </a:r>
          </a:p>
          <a:p>
            <a:pPr>
              <a:defRPr/>
            </a:pPr>
            <a:r>
              <a:rPr lang="en-ZA" sz="800" baseline="0"/>
              <a:t>2008-2022 </a:t>
            </a:r>
            <a:endParaRPr lang="en-ZA" sz="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099267709744896E-2"/>
          <c:y val="0.18830244835002499"/>
          <c:w val="0.89043626257475628"/>
          <c:h val="0.56650731350933392"/>
        </c:manualLayout>
      </c:layout>
      <c:lineChart>
        <c:grouping val="standard"/>
        <c:varyColors val="0"/>
        <c:ser>
          <c:idx val="0"/>
          <c:order val="0"/>
          <c:tx>
            <c:strRef>
              <c:f>'Unemployment long-term'!$A$5</c:f>
              <c:strCache>
                <c:ptCount val="1"/>
                <c:pt idx="0">
                  <c:v>  Long-term unemployment (1 year and more)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'Unemployment long-term'!$B$4:$BG$4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long-term'!$B$5:$BG$5</c:f>
              <c:numCache>
                <c:formatCode>###\ ###</c:formatCode>
                <c:ptCount val="58"/>
                <c:pt idx="0">
                  <c:v>2493.2938131005626</c:v>
                </c:pt>
                <c:pt idx="1">
                  <c:v>2524.1814535720723</c:v>
                </c:pt>
                <c:pt idx="2">
                  <c:v>2552.2790404597331</c:v>
                </c:pt>
                <c:pt idx="3">
                  <c:v>2501.9540709328867</c:v>
                </c:pt>
                <c:pt idx="4">
                  <c:v>2619.9945715997792</c:v>
                </c:pt>
                <c:pt idx="5">
                  <c:v>2638.8392788675674</c:v>
                </c:pt>
                <c:pt idx="6">
                  <c:v>2699.3361326712889</c:v>
                </c:pt>
                <c:pt idx="7">
                  <c:v>2654.610337527281</c:v>
                </c:pt>
                <c:pt idx="8">
                  <c:v>2953.8563752891787</c:v>
                </c:pt>
                <c:pt idx="9">
                  <c:v>2970.3061486802808</c:v>
                </c:pt>
                <c:pt idx="10">
                  <c:v>3079.3122354624015</c:v>
                </c:pt>
                <c:pt idx="11">
                  <c:v>2988.9943734268336</c:v>
                </c:pt>
                <c:pt idx="12">
                  <c:v>3167.3795136853369</c:v>
                </c:pt>
                <c:pt idx="13">
                  <c:v>3292.1810002870234</c:v>
                </c:pt>
                <c:pt idx="14">
                  <c:v>3224.2736416957214</c:v>
                </c:pt>
                <c:pt idx="15">
                  <c:v>3035.743316249097</c:v>
                </c:pt>
                <c:pt idx="16">
                  <c:v>3244.1818932976307</c:v>
                </c:pt>
                <c:pt idx="17">
                  <c:v>3216.0960999794229</c:v>
                </c:pt>
                <c:pt idx="18">
                  <c:v>3297.467663361318</c:v>
                </c:pt>
                <c:pt idx="19">
                  <c:v>3211.8450649702459</c:v>
                </c:pt>
                <c:pt idx="20">
                  <c:v>3184.5578742101625</c:v>
                </c:pt>
                <c:pt idx="21">
                  <c:v>3318.6949681167903</c:v>
                </c:pt>
                <c:pt idx="22">
                  <c:v>3194.1929468051512</c:v>
                </c:pt>
                <c:pt idx="23">
                  <c:v>3207.4902499270529</c:v>
                </c:pt>
                <c:pt idx="24">
                  <c:v>3341.7218415519023</c:v>
                </c:pt>
                <c:pt idx="25">
                  <c:v>3388.7424854163801</c:v>
                </c:pt>
                <c:pt idx="26" formatCode="#,##0">
                  <c:v>3397.6236419616607</c:v>
                </c:pt>
                <c:pt idx="27" formatCode="#,##0">
                  <c:v>3234.5368226878022</c:v>
                </c:pt>
                <c:pt idx="28" formatCode="#,##0">
                  <c:v>3517.418599752933</c:v>
                </c:pt>
                <c:pt idx="29" formatCode="#,##0">
                  <c:v>3344.1133773029774</c:v>
                </c:pt>
                <c:pt idx="30" formatCode="#,##0">
                  <c:v>3591.2593765481602</c:v>
                </c:pt>
                <c:pt idx="31" formatCode="#,##0">
                  <c:v>3472.5765701162327</c:v>
                </c:pt>
                <c:pt idx="32" formatCode="#,##0">
                  <c:v>3712.727443764431</c:v>
                </c:pt>
                <c:pt idx="33" formatCode="#,##0">
                  <c:v>3767.9568355626998</c:v>
                </c:pt>
                <c:pt idx="34" formatCode="#,##0">
                  <c:v>3903.8120030593095</c:v>
                </c:pt>
                <c:pt idx="35" formatCode="#,##0">
                  <c:v>3942.6571737209438</c:v>
                </c:pt>
                <c:pt idx="36" formatCode="#,##0">
                  <c:v>4088.2025084124666</c:v>
                </c:pt>
                <c:pt idx="37" formatCode="#,##0">
                  <c:v>4153.4850803612335</c:v>
                </c:pt>
                <c:pt idx="38" formatCode="#,##0">
                  <c:v>4180.9307311987259</c:v>
                </c:pt>
                <c:pt idx="39" formatCode="#,##0">
                  <c:v>4022.1833158500494</c:v>
                </c:pt>
                <c:pt idx="40" formatCode="#,##0">
                  <c:v>4097.9559898143079</c:v>
                </c:pt>
                <c:pt idx="41" formatCode="#,##0">
                  <c:v>4184.562867185392</c:v>
                </c:pt>
                <c:pt idx="42" formatCode="#,##0">
                  <c:v>4272.0499727101951</c:v>
                </c:pt>
                <c:pt idx="43" formatCode="#,##0">
                  <c:v>4362.8189352315358</c:v>
                </c:pt>
                <c:pt idx="44" formatCode="#,##0">
                  <c:v>4277.8101195351974</c:v>
                </c:pt>
                <c:pt idx="45" formatCode="#,##0">
                  <c:v>4757.4389627539558</c:v>
                </c:pt>
                <c:pt idx="46" formatCode="#,##0">
                  <c:v>4772.8156134034716</c:v>
                </c:pt>
                <c:pt idx="47" formatCode="#,##0">
                  <c:v>4931.3210407605775</c:v>
                </c:pt>
                <c:pt idx="48" formatCode="#,##0">
                  <c:v>5070.6853756592855</c:v>
                </c:pt>
                <c:pt idx="49" formatCode="#,##0">
                  <c:v>2877.8330218637584</c:v>
                </c:pt>
                <c:pt idx="50" formatCode="#,##0">
                  <c:v>4536.5695370472667</c:v>
                </c:pt>
                <c:pt idx="51" formatCode="#,##0">
                  <c:v>5198.9509541236348</c:v>
                </c:pt>
                <c:pt idx="52" formatCode="#,##0">
                  <c:v>5449.6704046752357</c:v>
                </c:pt>
                <c:pt idx="53" formatCode="#,##0">
                  <c:v>5987.3363103301745</c:v>
                </c:pt>
                <c:pt idx="54" formatCode="#,##0">
                  <c:v>6002.948816123765</c:v>
                </c:pt>
                <c:pt idx="55" formatCode="#,##0">
                  <c:v>6334.1335031443641</c:v>
                </c:pt>
                <c:pt idx="56" formatCode="#,##0">
                  <c:v>6190.7840612254749</c:v>
                </c:pt>
                <c:pt idx="57" formatCode="#,##0">
                  <c:v>6295.0318730871359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6-4FDB-A783-BA78F1A93821}"/>
            </c:ext>
          </c:extLst>
        </c:ser>
        <c:ser>
          <c:idx val="1"/>
          <c:order val="1"/>
          <c:tx>
            <c:strRef>
              <c:f>'Unemployment long-term'!$A$6</c:f>
              <c:strCache>
                <c:ptCount val="1"/>
                <c:pt idx="0">
                  <c:v>  Short-term unemployment (less than 1 year)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'Unemployment long-term'!$B$4:$BG$4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long-term'!$B$6:$BG$6</c:f>
              <c:numCache>
                <c:formatCode>###\ ###</c:formatCode>
                <c:ptCount val="58"/>
                <c:pt idx="0">
                  <c:v>1877.4426824972625</c:v>
                </c:pt>
                <c:pt idx="1">
                  <c:v>1742.5276540414384</c:v>
                </c:pt>
                <c:pt idx="2">
                  <c:v>1747.0498152041921</c:v>
                </c:pt>
                <c:pt idx="3">
                  <c:v>1545.9328839627262</c:v>
                </c:pt>
                <c:pt idx="4">
                  <c:v>1746.3172295741842</c:v>
                </c:pt>
                <c:pt idx="5">
                  <c:v>1702.064524817499</c:v>
                </c:pt>
                <c:pt idx="6">
                  <c:v>1776.7579163250878</c:v>
                </c:pt>
                <c:pt idx="7">
                  <c:v>1774.032659714313</c:v>
                </c:pt>
                <c:pt idx="8">
                  <c:v>1658.560722651446</c:v>
                </c:pt>
                <c:pt idx="9">
                  <c:v>1651.5826949025934</c:v>
                </c:pt>
                <c:pt idx="10">
                  <c:v>1575.457268723972</c:v>
                </c:pt>
                <c:pt idx="11">
                  <c:v>1378.8521082614261</c:v>
                </c:pt>
                <c:pt idx="12">
                  <c:v>1429.6577559963032</c:v>
                </c:pt>
                <c:pt idx="13">
                  <c:v>1489.4714810720175</c:v>
                </c:pt>
                <c:pt idx="14">
                  <c:v>1474.9574466699967</c:v>
                </c:pt>
                <c:pt idx="15">
                  <c:v>1431.5818077306251</c:v>
                </c:pt>
                <c:pt idx="16">
                  <c:v>1524.5786106208727</c:v>
                </c:pt>
                <c:pt idx="17">
                  <c:v>1504.6554851420985</c:v>
                </c:pt>
                <c:pt idx="18">
                  <c:v>1603.7917697652883</c:v>
                </c:pt>
                <c:pt idx="19">
                  <c:v>1497.648513645785</c:v>
                </c:pt>
                <c:pt idx="20">
                  <c:v>1677.3945805761414</c:v>
                </c:pt>
                <c:pt idx="21">
                  <c:v>1653.150733240308</c:v>
                </c:pt>
                <c:pt idx="22">
                  <c:v>1686.0847124627255</c:v>
                </c:pt>
                <c:pt idx="23">
                  <c:v>1622.6180169377751</c:v>
                </c:pt>
                <c:pt idx="24">
                  <c:v>1725.2443440985548</c:v>
                </c:pt>
                <c:pt idx="25">
                  <c:v>1765.1731418607051</c:v>
                </c:pt>
                <c:pt idx="26" formatCode="#,##0">
                  <c:v>1753.3681847565379</c:v>
                </c:pt>
                <c:pt idx="27" formatCode="#,##0">
                  <c:v>1674.12930749014</c:v>
                </c:pt>
                <c:pt idx="28" formatCode="#,##0">
                  <c:v>2017.2811350068162</c:v>
                </c:pt>
                <c:pt idx="29" formatCode="#,##0">
                  <c:v>1886.0258005936407</c:v>
                </c:pt>
                <c:pt idx="30" formatCode="#,##0">
                  <c:v>1826.7454336406495</c:v>
                </c:pt>
                <c:pt idx="31" formatCode="#,##0">
                  <c:v>1720.2893774855702</c:v>
                </c:pt>
                <c:pt idx="32" formatCode="#,##0">
                  <c:v>2010.535182269695</c:v>
                </c:pt>
                <c:pt idx="33" formatCode="#,##0">
                  <c:v>1865.6046379164065</c:v>
                </c:pt>
                <c:pt idx="34" formatCode="#,##0">
                  <c:v>1969.0658386308871</c:v>
                </c:pt>
                <c:pt idx="35" formatCode="#,##0">
                  <c:v>1838.1386913062888</c:v>
                </c:pt>
                <c:pt idx="36" formatCode="#,##0">
                  <c:v>2125.9095530113414</c:v>
                </c:pt>
                <c:pt idx="37" formatCode="#,##0">
                  <c:v>2023.3889578717299</c:v>
                </c:pt>
                <c:pt idx="38" formatCode="#,##0">
                  <c:v>2029.3956669108386</c:v>
                </c:pt>
                <c:pt idx="39" formatCode="#,##0">
                  <c:v>1857.86104000348</c:v>
                </c:pt>
                <c:pt idx="40" formatCode="#,##0">
                  <c:v>1882.4446963408288</c:v>
                </c:pt>
                <c:pt idx="41" formatCode="#,##0">
                  <c:v>1897.9391415126327</c:v>
                </c:pt>
                <c:pt idx="42" formatCode="#,##0">
                  <c:v>1937.3357862154955</c:v>
                </c:pt>
                <c:pt idx="43" formatCode="#,##0">
                  <c:v>1776.4461036282144</c:v>
                </c:pt>
                <c:pt idx="44" formatCode="#,##0">
                  <c:v>1922.9751690225457</c:v>
                </c:pt>
                <c:pt idx="45" formatCode="#,##0">
                  <c:v>1897.8659010239919</c:v>
                </c:pt>
                <c:pt idx="46" formatCode="#,##0">
                  <c:v>1960.8921367263627</c:v>
                </c:pt>
                <c:pt idx="47" formatCode="#,##0">
                  <c:v>1794.8131307815315</c:v>
                </c:pt>
                <c:pt idx="48" formatCode="#,##0">
                  <c:v>1998.9638237566717</c:v>
                </c:pt>
                <c:pt idx="49" formatCode="#,##0">
                  <c:v>1417.0183089198567</c:v>
                </c:pt>
                <c:pt idx="50" formatCode="#,##0">
                  <c:v>1996.3139589597263</c:v>
                </c:pt>
                <c:pt idx="51" formatCode="#,##0">
                  <c:v>2034.4694039087785</c:v>
                </c:pt>
                <c:pt idx="52" formatCode="#,##0">
                  <c:v>1792.2472804776021</c:v>
                </c:pt>
                <c:pt idx="53" formatCode="#,##0">
                  <c:v>1838.7013653573331</c:v>
                </c:pt>
                <c:pt idx="54" formatCode="#,##0">
                  <c:v>1640.5404234583636</c:v>
                </c:pt>
                <c:pt idx="55" formatCode="#,##0">
                  <c:v>1587.2975959690305</c:v>
                </c:pt>
                <c:pt idx="56" formatCode="#,##0">
                  <c:v>1671.0089605501246</c:v>
                </c:pt>
                <c:pt idx="57" formatCode="#,##0">
                  <c:v>1699.2599434718697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6-4FDB-A783-BA78F1A93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266256"/>
        <c:axId val="597252528"/>
      </c:lineChart>
      <c:catAx>
        <c:axId val="59726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52528"/>
        <c:crosses val="autoZero"/>
        <c:auto val="1"/>
        <c:lblAlgn val="ctr"/>
        <c:lblOffset val="100"/>
        <c:noMultiLvlLbl val="0"/>
      </c:catAx>
      <c:valAx>
        <c:axId val="59725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66256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ZA"/>
                    <a:t>Population</a:t>
                  </a:r>
                  <a:r>
                    <a:rPr lang="en-ZA" baseline="0"/>
                    <a:t> in Millions</a:t>
                  </a:r>
                  <a:endParaRPr lang="en-ZA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22935628600733"/>
          <c:y val="0.90982123963158479"/>
          <c:w val="0.39760326460041789"/>
          <c:h val="6.2559692059377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2400"/>
              <a:t>Long-term</a:t>
            </a:r>
            <a:r>
              <a:rPr lang="en-ZA" sz="2400" baseline="0"/>
              <a:t> Unemployment</a:t>
            </a:r>
          </a:p>
          <a:p>
            <a:pPr>
              <a:defRPr/>
            </a:pPr>
            <a:endParaRPr lang="en-ZA" baseline="0"/>
          </a:p>
          <a:p>
            <a:pPr>
              <a:defRPr/>
            </a:pPr>
            <a:r>
              <a:rPr lang="en-ZA" sz="900"/>
              <a:t>Long-term</a:t>
            </a:r>
            <a:r>
              <a:rPr lang="en-ZA" sz="900" baseline="0"/>
              <a:t> Unemployment vs Short-term Unemployment</a:t>
            </a:r>
          </a:p>
          <a:p>
            <a:pPr>
              <a:defRPr/>
            </a:pPr>
            <a:r>
              <a:rPr lang="en-ZA" sz="900" baseline="0"/>
              <a:t>2008-2022 </a:t>
            </a:r>
            <a:endParaRPr lang="en-ZA" sz="9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099267709744896E-2"/>
          <c:y val="0.18830244835002499"/>
          <c:w val="0.89043626257475628"/>
          <c:h val="0.56650731350933392"/>
        </c:manualLayout>
      </c:layout>
      <c:lineChart>
        <c:grouping val="standard"/>
        <c:varyColors val="0"/>
        <c:ser>
          <c:idx val="0"/>
          <c:order val="0"/>
          <c:tx>
            <c:strRef>
              <c:f>'Unemployment long-term'!$A$5</c:f>
              <c:strCache>
                <c:ptCount val="1"/>
                <c:pt idx="0">
                  <c:v>  Long-term unemployment (1 year and more)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'Unemployment long-term'!$B$4:$BG$4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long-term'!$B$5:$BG$5</c:f>
              <c:numCache>
                <c:formatCode>###\ ###</c:formatCode>
                <c:ptCount val="58"/>
                <c:pt idx="0">
                  <c:v>2493.2938131005626</c:v>
                </c:pt>
                <c:pt idx="1">
                  <c:v>2524.1814535720723</c:v>
                </c:pt>
                <c:pt idx="2">
                  <c:v>2552.2790404597331</c:v>
                </c:pt>
                <c:pt idx="3">
                  <c:v>2501.9540709328867</c:v>
                </c:pt>
                <c:pt idx="4">
                  <c:v>2619.9945715997792</c:v>
                </c:pt>
                <c:pt idx="5">
                  <c:v>2638.8392788675674</c:v>
                </c:pt>
                <c:pt idx="6">
                  <c:v>2699.3361326712889</c:v>
                </c:pt>
                <c:pt idx="7">
                  <c:v>2654.610337527281</c:v>
                </c:pt>
                <c:pt idx="8">
                  <c:v>2953.8563752891787</c:v>
                </c:pt>
                <c:pt idx="9">
                  <c:v>2970.3061486802808</c:v>
                </c:pt>
                <c:pt idx="10">
                  <c:v>3079.3122354624015</c:v>
                </c:pt>
                <c:pt idx="11">
                  <c:v>2988.9943734268336</c:v>
                </c:pt>
                <c:pt idx="12">
                  <c:v>3167.3795136853369</c:v>
                </c:pt>
                <c:pt idx="13">
                  <c:v>3292.1810002870234</c:v>
                </c:pt>
                <c:pt idx="14">
                  <c:v>3224.2736416957214</c:v>
                </c:pt>
                <c:pt idx="15">
                  <c:v>3035.743316249097</c:v>
                </c:pt>
                <c:pt idx="16">
                  <c:v>3244.1818932976307</c:v>
                </c:pt>
                <c:pt idx="17">
                  <c:v>3216.0960999794229</c:v>
                </c:pt>
                <c:pt idx="18">
                  <c:v>3297.467663361318</c:v>
                </c:pt>
                <c:pt idx="19">
                  <c:v>3211.8450649702459</c:v>
                </c:pt>
                <c:pt idx="20">
                  <c:v>3184.5578742101625</c:v>
                </c:pt>
                <c:pt idx="21">
                  <c:v>3318.6949681167903</c:v>
                </c:pt>
                <c:pt idx="22">
                  <c:v>3194.1929468051512</c:v>
                </c:pt>
                <c:pt idx="23">
                  <c:v>3207.4902499270529</c:v>
                </c:pt>
                <c:pt idx="24">
                  <c:v>3341.7218415519023</c:v>
                </c:pt>
                <c:pt idx="25">
                  <c:v>3388.7424854163801</c:v>
                </c:pt>
                <c:pt idx="26" formatCode="#,##0">
                  <c:v>3397.6236419616607</c:v>
                </c:pt>
                <c:pt idx="27" formatCode="#,##0">
                  <c:v>3234.5368226878022</c:v>
                </c:pt>
                <c:pt idx="28" formatCode="#,##0">
                  <c:v>3517.418599752933</c:v>
                </c:pt>
                <c:pt idx="29" formatCode="#,##0">
                  <c:v>3344.1133773029774</c:v>
                </c:pt>
                <c:pt idx="30" formatCode="#,##0">
                  <c:v>3591.2593765481602</c:v>
                </c:pt>
                <c:pt idx="31" formatCode="#,##0">
                  <c:v>3472.5765701162327</c:v>
                </c:pt>
                <c:pt idx="32" formatCode="#,##0">
                  <c:v>3712.727443764431</c:v>
                </c:pt>
                <c:pt idx="33" formatCode="#,##0">
                  <c:v>3767.9568355626998</c:v>
                </c:pt>
                <c:pt idx="34" formatCode="#,##0">
                  <c:v>3903.8120030593095</c:v>
                </c:pt>
                <c:pt idx="35" formatCode="#,##0">
                  <c:v>3942.6571737209438</c:v>
                </c:pt>
                <c:pt idx="36" formatCode="#,##0">
                  <c:v>4088.2025084124666</c:v>
                </c:pt>
                <c:pt idx="37" formatCode="#,##0">
                  <c:v>4153.4850803612335</c:v>
                </c:pt>
                <c:pt idx="38" formatCode="#,##0">
                  <c:v>4180.9307311987259</c:v>
                </c:pt>
                <c:pt idx="39" formatCode="#,##0">
                  <c:v>4022.1833158500494</c:v>
                </c:pt>
                <c:pt idx="40" formatCode="#,##0">
                  <c:v>4097.9559898143079</c:v>
                </c:pt>
                <c:pt idx="41" formatCode="#,##0">
                  <c:v>4184.562867185392</c:v>
                </c:pt>
                <c:pt idx="42" formatCode="#,##0">
                  <c:v>4272.0499727101951</c:v>
                </c:pt>
                <c:pt idx="43" formatCode="#,##0">
                  <c:v>4362.8189352315358</c:v>
                </c:pt>
                <c:pt idx="44" formatCode="#,##0">
                  <c:v>4277.8101195351974</c:v>
                </c:pt>
                <c:pt idx="45" formatCode="#,##0">
                  <c:v>4757.4389627539558</c:v>
                </c:pt>
                <c:pt idx="46" formatCode="#,##0">
                  <c:v>4772.8156134034716</c:v>
                </c:pt>
                <c:pt idx="47" formatCode="#,##0">
                  <c:v>4931.3210407605775</c:v>
                </c:pt>
                <c:pt idx="48" formatCode="#,##0">
                  <c:v>5070.6853756592855</c:v>
                </c:pt>
                <c:pt idx="49" formatCode="#,##0">
                  <c:v>2877.8330218637584</c:v>
                </c:pt>
                <c:pt idx="50" formatCode="#,##0">
                  <c:v>4536.5695370472667</c:v>
                </c:pt>
                <c:pt idx="51" formatCode="#,##0">
                  <c:v>5198.9509541236348</c:v>
                </c:pt>
                <c:pt idx="52" formatCode="#,##0">
                  <c:v>5449.6704046752357</c:v>
                </c:pt>
                <c:pt idx="53" formatCode="#,##0">
                  <c:v>5987.3363103301745</c:v>
                </c:pt>
                <c:pt idx="54" formatCode="#,##0">
                  <c:v>6002.948816123765</c:v>
                </c:pt>
                <c:pt idx="55" formatCode="#,##0">
                  <c:v>6334.1335031443641</c:v>
                </c:pt>
                <c:pt idx="56" formatCode="#,##0">
                  <c:v>6190.7840612254749</c:v>
                </c:pt>
                <c:pt idx="57" formatCode="#,##0">
                  <c:v>6295.0318730871359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0-4340-936F-92B7A94CC582}"/>
            </c:ext>
          </c:extLst>
        </c:ser>
        <c:ser>
          <c:idx val="1"/>
          <c:order val="1"/>
          <c:tx>
            <c:strRef>
              <c:f>'Unemployment long-term'!$A$6</c:f>
              <c:strCache>
                <c:ptCount val="1"/>
                <c:pt idx="0">
                  <c:v>  Short-term unemployment (less than 1 year)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'Unemployment long-term'!$B$4:$BG$4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long-term'!$B$6:$BG$6</c:f>
              <c:numCache>
                <c:formatCode>###\ ###</c:formatCode>
                <c:ptCount val="58"/>
                <c:pt idx="0">
                  <c:v>1877.4426824972625</c:v>
                </c:pt>
                <c:pt idx="1">
                  <c:v>1742.5276540414384</c:v>
                </c:pt>
                <c:pt idx="2">
                  <c:v>1747.0498152041921</c:v>
                </c:pt>
                <c:pt idx="3">
                  <c:v>1545.9328839627262</c:v>
                </c:pt>
                <c:pt idx="4">
                  <c:v>1746.3172295741842</c:v>
                </c:pt>
                <c:pt idx="5">
                  <c:v>1702.064524817499</c:v>
                </c:pt>
                <c:pt idx="6">
                  <c:v>1776.7579163250878</c:v>
                </c:pt>
                <c:pt idx="7">
                  <c:v>1774.032659714313</c:v>
                </c:pt>
                <c:pt idx="8">
                  <c:v>1658.560722651446</c:v>
                </c:pt>
                <c:pt idx="9">
                  <c:v>1651.5826949025934</c:v>
                </c:pt>
                <c:pt idx="10">
                  <c:v>1575.457268723972</c:v>
                </c:pt>
                <c:pt idx="11">
                  <c:v>1378.8521082614261</c:v>
                </c:pt>
                <c:pt idx="12">
                  <c:v>1429.6577559963032</c:v>
                </c:pt>
                <c:pt idx="13">
                  <c:v>1489.4714810720175</c:v>
                </c:pt>
                <c:pt idx="14">
                  <c:v>1474.9574466699967</c:v>
                </c:pt>
                <c:pt idx="15">
                  <c:v>1431.5818077306251</c:v>
                </c:pt>
                <c:pt idx="16">
                  <c:v>1524.5786106208727</c:v>
                </c:pt>
                <c:pt idx="17">
                  <c:v>1504.6554851420985</c:v>
                </c:pt>
                <c:pt idx="18">
                  <c:v>1603.7917697652883</c:v>
                </c:pt>
                <c:pt idx="19">
                  <c:v>1497.648513645785</c:v>
                </c:pt>
                <c:pt idx="20">
                  <c:v>1677.3945805761414</c:v>
                </c:pt>
                <c:pt idx="21">
                  <c:v>1653.150733240308</c:v>
                </c:pt>
                <c:pt idx="22">
                  <c:v>1686.0847124627255</c:v>
                </c:pt>
                <c:pt idx="23">
                  <c:v>1622.6180169377751</c:v>
                </c:pt>
                <c:pt idx="24">
                  <c:v>1725.2443440985548</c:v>
                </c:pt>
                <c:pt idx="25">
                  <c:v>1765.1731418607051</c:v>
                </c:pt>
                <c:pt idx="26" formatCode="#,##0">
                  <c:v>1753.3681847565379</c:v>
                </c:pt>
                <c:pt idx="27" formatCode="#,##0">
                  <c:v>1674.12930749014</c:v>
                </c:pt>
                <c:pt idx="28" formatCode="#,##0">
                  <c:v>2017.2811350068162</c:v>
                </c:pt>
                <c:pt idx="29" formatCode="#,##0">
                  <c:v>1886.0258005936407</c:v>
                </c:pt>
                <c:pt idx="30" formatCode="#,##0">
                  <c:v>1826.7454336406495</c:v>
                </c:pt>
                <c:pt idx="31" formatCode="#,##0">
                  <c:v>1720.2893774855702</c:v>
                </c:pt>
                <c:pt idx="32" formatCode="#,##0">
                  <c:v>2010.535182269695</c:v>
                </c:pt>
                <c:pt idx="33" formatCode="#,##0">
                  <c:v>1865.6046379164065</c:v>
                </c:pt>
                <c:pt idx="34" formatCode="#,##0">
                  <c:v>1969.0658386308871</c:v>
                </c:pt>
                <c:pt idx="35" formatCode="#,##0">
                  <c:v>1838.1386913062888</c:v>
                </c:pt>
                <c:pt idx="36" formatCode="#,##0">
                  <c:v>2125.9095530113414</c:v>
                </c:pt>
                <c:pt idx="37" formatCode="#,##0">
                  <c:v>2023.3889578717299</c:v>
                </c:pt>
                <c:pt idx="38" formatCode="#,##0">
                  <c:v>2029.3956669108386</c:v>
                </c:pt>
                <c:pt idx="39" formatCode="#,##0">
                  <c:v>1857.86104000348</c:v>
                </c:pt>
                <c:pt idx="40" formatCode="#,##0">
                  <c:v>1882.4446963408288</c:v>
                </c:pt>
                <c:pt idx="41" formatCode="#,##0">
                  <c:v>1897.9391415126327</c:v>
                </c:pt>
                <c:pt idx="42" formatCode="#,##0">
                  <c:v>1937.3357862154955</c:v>
                </c:pt>
                <c:pt idx="43" formatCode="#,##0">
                  <c:v>1776.4461036282144</c:v>
                </c:pt>
                <c:pt idx="44" formatCode="#,##0">
                  <c:v>1922.9751690225457</c:v>
                </c:pt>
                <c:pt idx="45" formatCode="#,##0">
                  <c:v>1897.8659010239919</c:v>
                </c:pt>
                <c:pt idx="46" formatCode="#,##0">
                  <c:v>1960.8921367263627</c:v>
                </c:pt>
                <c:pt idx="47" formatCode="#,##0">
                  <c:v>1794.8131307815315</c:v>
                </c:pt>
                <c:pt idx="48" formatCode="#,##0">
                  <c:v>1998.9638237566717</c:v>
                </c:pt>
                <c:pt idx="49" formatCode="#,##0">
                  <c:v>1417.0183089198567</c:v>
                </c:pt>
                <c:pt idx="50" formatCode="#,##0">
                  <c:v>1996.3139589597263</c:v>
                </c:pt>
                <c:pt idx="51" formatCode="#,##0">
                  <c:v>2034.4694039087785</c:v>
                </c:pt>
                <c:pt idx="52" formatCode="#,##0">
                  <c:v>1792.2472804776021</c:v>
                </c:pt>
                <c:pt idx="53" formatCode="#,##0">
                  <c:v>1838.7013653573331</c:v>
                </c:pt>
                <c:pt idx="54" formatCode="#,##0">
                  <c:v>1640.5404234583636</c:v>
                </c:pt>
                <c:pt idx="55" formatCode="#,##0">
                  <c:v>1587.2975959690305</c:v>
                </c:pt>
                <c:pt idx="56" formatCode="#,##0">
                  <c:v>1671.0089605501246</c:v>
                </c:pt>
                <c:pt idx="57" formatCode="#,##0">
                  <c:v>1699.2599434718697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0-4340-936F-92B7A94C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7266256"/>
        <c:axId val="597252528"/>
      </c:lineChart>
      <c:catAx>
        <c:axId val="59726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52528"/>
        <c:crosses val="autoZero"/>
        <c:auto val="1"/>
        <c:lblAlgn val="ctr"/>
        <c:lblOffset val="100"/>
        <c:tickLblSkip val="4"/>
        <c:noMultiLvlLbl val="0"/>
      </c:catAx>
      <c:valAx>
        <c:axId val="59725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662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245812708209531E-2"/>
                <c:y val="0.337211620082868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ZA" sz="1200"/>
                    <a:t>Population</a:t>
                  </a:r>
                  <a:r>
                    <a:rPr lang="en-ZA" sz="1200" baseline="0"/>
                    <a:t> in Millions</a:t>
                  </a:r>
                  <a:endParaRPr lang="en-ZA" sz="1200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22935628600733"/>
          <c:y val="0.90982123963158479"/>
          <c:w val="0.39760326460041789"/>
          <c:h val="6.2559692059377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Unemployed</a:t>
            </a:r>
            <a:r>
              <a:rPr lang="en-US" baseline="0"/>
              <a:t> Population by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'Unemployment by Race'!$C$22</c:f>
              <c:strCache>
                <c:ptCount val="1"/>
                <c:pt idx="0">
                  <c:v>Unemployed (Thousands)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11-46D5-865B-E7798DA1DD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11-46D5-865B-E7798DA1DD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11-46D5-865B-E7798DA1DD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11-46D5-865B-E7798DA1DD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'Unemployment by Race'!$B$23:$B$26</c:f>
              <c:strCache>
                <c:ptCount val="4"/>
                <c:pt idx="0">
                  <c:v>Black/African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'Unemployment by Race'!$C$23:$C$26</c:f>
              <c:numCache>
                <c:formatCode>#,##0</c:formatCode>
                <c:ptCount val="4"/>
                <c:pt idx="0">
                  <c:v>11018.350870212469</c:v>
                </c:pt>
                <c:pt idx="1">
                  <c:v>874.59686163987794</c:v>
                </c:pt>
                <c:pt idx="2">
                  <c:v>185.82667062222166</c:v>
                </c:pt>
                <c:pt idx="3">
                  <c:v>202.89290891033087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8-45A6-AFC0-AB5FDC7A6B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Unemployed</a:t>
            </a:r>
            <a:r>
              <a:rPr lang="en-US" sz="1800" baseline="0"/>
              <a:t> Population by Race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'Unemployment by Race'!$C$22</c:f>
              <c:strCache>
                <c:ptCount val="1"/>
                <c:pt idx="0">
                  <c:v>Unemployed (Thousands)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F8-471E-AA29-795A7CB7AB6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F8-471E-AA29-795A7CB7AB6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F8-471E-AA29-795A7CB7AB6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F8-471E-AA29-795A7CB7A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'Unemployment by Race'!$B$23:$B$26</c:f>
              <c:strCache>
                <c:ptCount val="4"/>
                <c:pt idx="0">
                  <c:v>Black/African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'Unemployment by Race'!$C$23:$C$26</c:f>
              <c:numCache>
                <c:formatCode>#,##0</c:formatCode>
                <c:ptCount val="4"/>
                <c:pt idx="0">
                  <c:v>11018.350870212469</c:v>
                </c:pt>
                <c:pt idx="1">
                  <c:v>874.59686163987794</c:v>
                </c:pt>
                <c:pt idx="2">
                  <c:v>185.82667062222166</c:v>
                </c:pt>
                <c:pt idx="3">
                  <c:v>202.89290891033087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F8-471E-AA29-795A7CB7AB6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800"/>
              <a:t>Unemployment Rate</a:t>
            </a:r>
            <a:r>
              <a:rPr lang="en-ZA" sz="1800" baseline="0"/>
              <a:t> by Race</a:t>
            </a:r>
            <a:endParaRPr lang="en-ZA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'Unemployment by Race'!$B$11</c:f>
              <c:strCache>
                <c:ptCount val="1"/>
                <c:pt idx="0">
                  <c:v>Black/African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Race'!$C$11:$BH$11</c:f>
              <c:numCache>
                <c:formatCode>0%</c:formatCode>
                <c:ptCount val="58"/>
                <c:pt idx="0">
                  <c:v>0.36</c:v>
                </c:pt>
                <c:pt idx="1">
                  <c:v>0.34499999999999997</c:v>
                </c:pt>
                <c:pt idx="2">
                  <c:v>0.34600000000000003</c:v>
                </c:pt>
                <c:pt idx="3">
                  <c:v>0.33799999999999997</c:v>
                </c:pt>
                <c:pt idx="4">
                  <c:v>0.35600000000000004</c:v>
                </c:pt>
                <c:pt idx="5">
                  <c:v>0.37200000000000005</c:v>
                </c:pt>
                <c:pt idx="6">
                  <c:v>0.39299999999999996</c:v>
                </c:pt>
                <c:pt idx="7">
                  <c:v>0.39200000000000002</c:v>
                </c:pt>
                <c:pt idx="8">
                  <c:v>0.40600000000000003</c:v>
                </c:pt>
                <c:pt idx="9">
                  <c:v>0.40799999999999997</c:v>
                </c:pt>
                <c:pt idx="10">
                  <c:v>0.42100000000000004</c:v>
                </c:pt>
                <c:pt idx="11">
                  <c:v>0.41</c:v>
                </c:pt>
                <c:pt idx="12">
                  <c:v>0.41499999999999998</c:v>
                </c:pt>
                <c:pt idx="13">
                  <c:v>0.41799999999999998</c:v>
                </c:pt>
                <c:pt idx="14">
                  <c:v>0.40799999999999997</c:v>
                </c:pt>
                <c:pt idx="15">
                  <c:v>0.4</c:v>
                </c:pt>
                <c:pt idx="16">
                  <c:v>0.41299999999999998</c:v>
                </c:pt>
                <c:pt idx="17">
                  <c:v>0.40799999999999997</c:v>
                </c:pt>
                <c:pt idx="18">
                  <c:v>0.40500000000000003</c:v>
                </c:pt>
                <c:pt idx="19">
                  <c:v>0.40100000000000002</c:v>
                </c:pt>
                <c:pt idx="20">
                  <c:v>0.41100000000000003</c:v>
                </c:pt>
                <c:pt idx="21">
                  <c:v>0.41</c:v>
                </c:pt>
                <c:pt idx="22">
                  <c:v>0.39600000000000002</c:v>
                </c:pt>
                <c:pt idx="23">
                  <c:v>0.38500000000000001</c:v>
                </c:pt>
                <c:pt idx="24">
                  <c:v>0.39899999999999997</c:v>
                </c:pt>
                <c:pt idx="25">
                  <c:v>0.39899999999999997</c:v>
                </c:pt>
                <c:pt idx="26">
                  <c:v>0.40399999999999997</c:v>
                </c:pt>
                <c:pt idx="27">
                  <c:v>0.39</c:v>
                </c:pt>
                <c:pt idx="28">
                  <c:v>0.40600000000000003</c:v>
                </c:pt>
                <c:pt idx="29">
                  <c:v>0.39</c:v>
                </c:pt>
                <c:pt idx="30">
                  <c:v>0.38799999999999996</c:v>
                </c:pt>
                <c:pt idx="31">
                  <c:v>0.38200000000000001</c:v>
                </c:pt>
                <c:pt idx="32">
                  <c:v>0.40799999999999997</c:v>
                </c:pt>
                <c:pt idx="33">
                  <c:v>0.40899999999999997</c:v>
                </c:pt>
                <c:pt idx="34">
                  <c:v>0.40600000000000003</c:v>
                </c:pt>
                <c:pt idx="35">
                  <c:v>0.40100000000000002</c:v>
                </c:pt>
                <c:pt idx="36">
                  <c:v>0.40899999999999997</c:v>
                </c:pt>
                <c:pt idx="37">
                  <c:v>0.40899999999999997</c:v>
                </c:pt>
                <c:pt idx="38">
                  <c:v>0.41</c:v>
                </c:pt>
                <c:pt idx="39">
                  <c:v>0.40700000000000003</c:v>
                </c:pt>
                <c:pt idx="40">
                  <c:v>0.41</c:v>
                </c:pt>
                <c:pt idx="41">
                  <c:v>0.41499999999999998</c:v>
                </c:pt>
                <c:pt idx="42">
                  <c:v>0.41799999999999998</c:v>
                </c:pt>
                <c:pt idx="43">
                  <c:v>0.41100000000000003</c:v>
                </c:pt>
                <c:pt idx="44">
                  <c:v>0.42499999999999999</c:v>
                </c:pt>
                <c:pt idx="45">
                  <c:v>0.43</c:v>
                </c:pt>
                <c:pt idx="46">
                  <c:v>0.43099999999999999</c:v>
                </c:pt>
                <c:pt idx="47">
                  <c:v>0.43</c:v>
                </c:pt>
                <c:pt idx="48">
                  <c:v>0.441</c:v>
                </c:pt>
                <c:pt idx="49">
                  <c:v>0.46299999999999997</c:v>
                </c:pt>
                <c:pt idx="50">
                  <c:v>0.47399999999999998</c:v>
                </c:pt>
                <c:pt idx="51">
                  <c:v>0.47200000000000003</c:v>
                </c:pt>
                <c:pt idx="52">
                  <c:v>0.47899999999999998</c:v>
                </c:pt>
                <c:pt idx="53">
                  <c:v>0.48700000000000004</c:v>
                </c:pt>
                <c:pt idx="54">
                  <c:v>0.51100000000000001</c:v>
                </c:pt>
                <c:pt idx="55">
                  <c:v>0.50700000000000001</c:v>
                </c:pt>
                <c:pt idx="56">
                  <c:v>0.501</c:v>
                </c:pt>
                <c:pt idx="57">
                  <c:v>0.48299999999999998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6-45B7-B776-3AB365B724C3}"/>
            </c:ext>
          </c:extLst>
        </c:ser>
        <c:ser>
          <c:idx val="1"/>
          <c:order val="1"/>
          <c:tx>
            <c:strRef>
              <c:f>'Unemployment by Race'!$B$12</c:f>
              <c:strCache>
                <c:ptCount val="1"/>
                <c:pt idx="0">
                  <c:v>Coloured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Race'!$C$12:$BH$12</c:f>
              <c:numCache>
                <c:formatCode>0%</c:formatCode>
                <c:ptCount val="58"/>
                <c:pt idx="0">
                  <c:v>0.23300000000000001</c:v>
                </c:pt>
                <c:pt idx="1">
                  <c:v>0.22399999999999998</c:v>
                </c:pt>
                <c:pt idx="2">
                  <c:v>0.217</c:v>
                </c:pt>
                <c:pt idx="3">
                  <c:v>0.20499999999999999</c:v>
                </c:pt>
                <c:pt idx="4">
                  <c:v>0.21600000000000003</c:v>
                </c:pt>
                <c:pt idx="5">
                  <c:v>0.22399999999999998</c:v>
                </c:pt>
                <c:pt idx="6">
                  <c:v>0.249</c:v>
                </c:pt>
                <c:pt idx="7">
                  <c:v>0.24399999999999999</c:v>
                </c:pt>
                <c:pt idx="8">
                  <c:v>0.26100000000000001</c:v>
                </c:pt>
                <c:pt idx="9">
                  <c:v>0.27</c:v>
                </c:pt>
                <c:pt idx="10">
                  <c:v>0.26500000000000001</c:v>
                </c:pt>
                <c:pt idx="11">
                  <c:v>0.25600000000000001</c:v>
                </c:pt>
                <c:pt idx="12">
                  <c:v>0.26300000000000001</c:v>
                </c:pt>
                <c:pt idx="13">
                  <c:v>0.28999999999999998</c:v>
                </c:pt>
                <c:pt idx="14">
                  <c:v>0.27800000000000002</c:v>
                </c:pt>
                <c:pt idx="15">
                  <c:v>0.26400000000000001</c:v>
                </c:pt>
                <c:pt idx="16">
                  <c:v>0.28199999999999997</c:v>
                </c:pt>
                <c:pt idx="17">
                  <c:v>0.28300000000000003</c:v>
                </c:pt>
                <c:pt idx="18">
                  <c:v>0.28600000000000003</c:v>
                </c:pt>
                <c:pt idx="19">
                  <c:v>0.27500000000000002</c:v>
                </c:pt>
                <c:pt idx="20">
                  <c:v>0.27399999999999997</c:v>
                </c:pt>
                <c:pt idx="21">
                  <c:v>0.29499999999999998</c:v>
                </c:pt>
                <c:pt idx="22">
                  <c:v>0.28699999999999998</c:v>
                </c:pt>
                <c:pt idx="23">
                  <c:v>0.26800000000000002</c:v>
                </c:pt>
                <c:pt idx="24">
                  <c:v>0.27600000000000002</c:v>
                </c:pt>
                <c:pt idx="25">
                  <c:v>0.29399999999999998</c:v>
                </c:pt>
                <c:pt idx="26">
                  <c:v>0.28000000000000003</c:v>
                </c:pt>
                <c:pt idx="27">
                  <c:v>0.26800000000000002</c:v>
                </c:pt>
                <c:pt idx="28">
                  <c:v>0.27899999999999997</c:v>
                </c:pt>
                <c:pt idx="29">
                  <c:v>0.28600000000000003</c:v>
                </c:pt>
                <c:pt idx="30">
                  <c:v>0.27699999999999997</c:v>
                </c:pt>
                <c:pt idx="31">
                  <c:v>0.26400000000000001</c:v>
                </c:pt>
                <c:pt idx="32">
                  <c:v>0.27600000000000002</c:v>
                </c:pt>
                <c:pt idx="33">
                  <c:v>0.28000000000000003</c:v>
                </c:pt>
                <c:pt idx="34">
                  <c:v>0.28699999999999998</c:v>
                </c:pt>
                <c:pt idx="35">
                  <c:v>0.27300000000000002</c:v>
                </c:pt>
                <c:pt idx="36">
                  <c:v>0.28899999999999998</c:v>
                </c:pt>
                <c:pt idx="37">
                  <c:v>0.3</c:v>
                </c:pt>
                <c:pt idx="38">
                  <c:v>0.29899999999999999</c:v>
                </c:pt>
                <c:pt idx="39">
                  <c:v>0.29100000000000004</c:v>
                </c:pt>
                <c:pt idx="40">
                  <c:v>0.27500000000000002</c:v>
                </c:pt>
                <c:pt idx="41">
                  <c:v>0.27699999999999997</c:v>
                </c:pt>
                <c:pt idx="42">
                  <c:v>0.27600000000000002</c:v>
                </c:pt>
                <c:pt idx="43">
                  <c:v>0.28100000000000003</c:v>
                </c:pt>
                <c:pt idx="44">
                  <c:v>0.28800000000000003</c:v>
                </c:pt>
                <c:pt idx="45">
                  <c:v>0.29199999999999998</c:v>
                </c:pt>
                <c:pt idx="46">
                  <c:v>0.28600000000000003</c:v>
                </c:pt>
                <c:pt idx="47">
                  <c:v>0.30099999999999999</c:v>
                </c:pt>
                <c:pt idx="48">
                  <c:v>0.31</c:v>
                </c:pt>
                <c:pt idx="49">
                  <c:v>0.33100000000000002</c:v>
                </c:pt>
                <c:pt idx="50">
                  <c:v>0.34899999999999998</c:v>
                </c:pt>
                <c:pt idx="51">
                  <c:v>0.33500000000000002</c:v>
                </c:pt>
                <c:pt idx="52">
                  <c:v>0.34499999999999997</c:v>
                </c:pt>
                <c:pt idx="53">
                  <c:v>0.36700000000000005</c:v>
                </c:pt>
                <c:pt idx="54">
                  <c:v>0.38799999999999996</c:v>
                </c:pt>
                <c:pt idx="55">
                  <c:v>0.376</c:v>
                </c:pt>
                <c:pt idx="56">
                  <c:v>0.33700000000000002</c:v>
                </c:pt>
                <c:pt idx="57">
                  <c:v>0.36399999999999999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6-45B7-B776-3AB365B724C3}"/>
            </c:ext>
          </c:extLst>
        </c:ser>
        <c:ser>
          <c:idx val="2"/>
          <c:order val="2"/>
          <c:tx>
            <c:strRef>
              <c:f>'Unemployment by Race'!$B$13</c:f>
              <c:strCache>
                <c:ptCount val="1"/>
                <c:pt idx="0">
                  <c:v>Indian/Asian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Race'!$C$13:$BH$13</c:f>
              <c:numCache>
                <c:formatCode>0%</c:formatCode>
                <c:ptCount val="58"/>
                <c:pt idx="0">
                  <c:v>0.14499999999999999</c:v>
                </c:pt>
                <c:pt idx="1">
                  <c:v>0.13900000000000001</c:v>
                </c:pt>
                <c:pt idx="2">
                  <c:v>0.13300000000000001</c:v>
                </c:pt>
                <c:pt idx="3">
                  <c:v>0.14199999999999999</c:v>
                </c:pt>
                <c:pt idx="4">
                  <c:v>0.161</c:v>
                </c:pt>
                <c:pt idx="5">
                  <c:v>0.153</c:v>
                </c:pt>
                <c:pt idx="6">
                  <c:v>0.17600000000000002</c:v>
                </c:pt>
                <c:pt idx="7">
                  <c:v>0.156</c:v>
                </c:pt>
                <c:pt idx="8">
                  <c:v>0.128</c:v>
                </c:pt>
                <c:pt idx="9">
                  <c:v>0.126</c:v>
                </c:pt>
                <c:pt idx="10">
                  <c:v>0.11199999999999999</c:v>
                </c:pt>
                <c:pt idx="11">
                  <c:v>0.114</c:v>
                </c:pt>
                <c:pt idx="12">
                  <c:v>0.151</c:v>
                </c:pt>
                <c:pt idx="13">
                  <c:v>0.14800000000000002</c:v>
                </c:pt>
                <c:pt idx="14">
                  <c:v>0.14599999999999999</c:v>
                </c:pt>
                <c:pt idx="15">
                  <c:v>0.12300000000000001</c:v>
                </c:pt>
                <c:pt idx="16">
                  <c:v>0.129</c:v>
                </c:pt>
                <c:pt idx="17">
                  <c:v>0.129</c:v>
                </c:pt>
                <c:pt idx="18">
                  <c:v>0.151</c:v>
                </c:pt>
                <c:pt idx="19">
                  <c:v>0.17100000000000001</c:v>
                </c:pt>
                <c:pt idx="20">
                  <c:v>0.16899999999999998</c:v>
                </c:pt>
                <c:pt idx="21">
                  <c:v>0.16500000000000001</c:v>
                </c:pt>
                <c:pt idx="22">
                  <c:v>0.16500000000000001</c:v>
                </c:pt>
                <c:pt idx="23">
                  <c:v>0.17100000000000001</c:v>
                </c:pt>
                <c:pt idx="24">
                  <c:v>0.17600000000000002</c:v>
                </c:pt>
                <c:pt idx="25">
                  <c:v>0.17699999999999999</c:v>
                </c:pt>
                <c:pt idx="26">
                  <c:v>0.155</c:v>
                </c:pt>
                <c:pt idx="27">
                  <c:v>0.16800000000000001</c:v>
                </c:pt>
                <c:pt idx="28">
                  <c:v>0.20800000000000002</c:v>
                </c:pt>
                <c:pt idx="29">
                  <c:v>0.193</c:v>
                </c:pt>
                <c:pt idx="30">
                  <c:v>0.16899999999999998</c:v>
                </c:pt>
                <c:pt idx="31">
                  <c:v>0.14499999999999999</c:v>
                </c:pt>
                <c:pt idx="32">
                  <c:v>0.16600000000000001</c:v>
                </c:pt>
                <c:pt idx="33">
                  <c:v>0.16600000000000001</c:v>
                </c:pt>
                <c:pt idx="34">
                  <c:v>0.183</c:v>
                </c:pt>
                <c:pt idx="35">
                  <c:v>0.14699999999999999</c:v>
                </c:pt>
                <c:pt idx="36">
                  <c:v>0.158</c:v>
                </c:pt>
                <c:pt idx="37">
                  <c:v>0.19800000000000001</c:v>
                </c:pt>
                <c:pt idx="38">
                  <c:v>0.156</c:v>
                </c:pt>
                <c:pt idx="39">
                  <c:v>0.14899999999999999</c:v>
                </c:pt>
                <c:pt idx="40">
                  <c:v>0.182</c:v>
                </c:pt>
                <c:pt idx="41">
                  <c:v>0.16399999999999998</c:v>
                </c:pt>
                <c:pt idx="42">
                  <c:v>0.17499999999999999</c:v>
                </c:pt>
                <c:pt idx="43">
                  <c:v>0.17899999999999999</c:v>
                </c:pt>
                <c:pt idx="44">
                  <c:v>0.159</c:v>
                </c:pt>
                <c:pt idx="45">
                  <c:v>0.155</c:v>
                </c:pt>
                <c:pt idx="46">
                  <c:v>0.17600000000000002</c:v>
                </c:pt>
                <c:pt idx="47">
                  <c:v>0.20600000000000002</c:v>
                </c:pt>
                <c:pt idx="48">
                  <c:v>0.187</c:v>
                </c:pt>
                <c:pt idx="49">
                  <c:v>0.26200000000000001</c:v>
                </c:pt>
                <c:pt idx="50">
                  <c:v>0.26500000000000001</c:v>
                </c:pt>
                <c:pt idx="51">
                  <c:v>0.17600000000000002</c:v>
                </c:pt>
                <c:pt idx="52">
                  <c:v>0.19899999999999998</c:v>
                </c:pt>
                <c:pt idx="53">
                  <c:v>0.252</c:v>
                </c:pt>
                <c:pt idx="54">
                  <c:v>0.29600000000000004</c:v>
                </c:pt>
                <c:pt idx="55">
                  <c:v>0.34600000000000003</c:v>
                </c:pt>
                <c:pt idx="56">
                  <c:v>0.25</c:v>
                </c:pt>
                <c:pt idx="57">
                  <c:v>0.255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B6-45B7-B776-3AB365B724C3}"/>
            </c:ext>
          </c:extLst>
        </c:ser>
        <c:ser>
          <c:idx val="3"/>
          <c:order val="3"/>
          <c:tx>
            <c:strRef>
              <c:f>'Unemployment by Race'!$B$14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Race'!$C$14:$BH$14</c:f>
              <c:numCache>
                <c:formatCode>0%</c:formatCode>
                <c:ptCount val="58"/>
                <c:pt idx="0">
                  <c:v>6.9000000000000006E-2</c:v>
                </c:pt>
                <c:pt idx="1">
                  <c:v>5.7999999999999996E-2</c:v>
                </c:pt>
                <c:pt idx="2">
                  <c:v>5.2999999999999999E-2</c:v>
                </c:pt>
                <c:pt idx="3">
                  <c:v>3.9E-2</c:v>
                </c:pt>
                <c:pt idx="4">
                  <c:v>5.4000000000000006E-2</c:v>
                </c:pt>
                <c:pt idx="5">
                  <c:v>5.7999999999999996E-2</c:v>
                </c:pt>
                <c:pt idx="6">
                  <c:v>6.8000000000000005E-2</c:v>
                </c:pt>
                <c:pt idx="7">
                  <c:v>6.2E-2</c:v>
                </c:pt>
                <c:pt idx="8">
                  <c:v>7.4999999999999997E-2</c:v>
                </c:pt>
                <c:pt idx="9">
                  <c:v>8.5999999999999993E-2</c:v>
                </c:pt>
                <c:pt idx="10">
                  <c:v>7.6999999999999999E-2</c:v>
                </c:pt>
                <c:pt idx="11">
                  <c:v>7.5999999999999998E-2</c:v>
                </c:pt>
                <c:pt idx="12">
                  <c:v>8.199999999999999E-2</c:v>
                </c:pt>
                <c:pt idx="13">
                  <c:v>7.0999999999999994E-2</c:v>
                </c:pt>
                <c:pt idx="14">
                  <c:v>7.5999999999999998E-2</c:v>
                </c:pt>
                <c:pt idx="15">
                  <c:v>8.8000000000000009E-2</c:v>
                </c:pt>
                <c:pt idx="16">
                  <c:v>8.199999999999999E-2</c:v>
                </c:pt>
                <c:pt idx="17">
                  <c:v>7.4999999999999997E-2</c:v>
                </c:pt>
                <c:pt idx="18">
                  <c:v>0.08</c:v>
                </c:pt>
                <c:pt idx="19">
                  <c:v>7.2999999999999995E-2</c:v>
                </c:pt>
                <c:pt idx="20">
                  <c:v>9.3000000000000013E-2</c:v>
                </c:pt>
                <c:pt idx="21">
                  <c:v>7.9000000000000001E-2</c:v>
                </c:pt>
                <c:pt idx="22">
                  <c:v>0.08</c:v>
                </c:pt>
                <c:pt idx="23">
                  <c:v>8.4000000000000005E-2</c:v>
                </c:pt>
                <c:pt idx="24">
                  <c:v>0.08</c:v>
                </c:pt>
                <c:pt idx="25">
                  <c:v>9.8000000000000004E-2</c:v>
                </c:pt>
                <c:pt idx="26">
                  <c:v>0.1</c:v>
                </c:pt>
                <c:pt idx="27">
                  <c:v>9.4E-2</c:v>
                </c:pt>
                <c:pt idx="28">
                  <c:v>9.9000000000000005E-2</c:v>
                </c:pt>
                <c:pt idx="29">
                  <c:v>8.3000000000000004E-2</c:v>
                </c:pt>
                <c:pt idx="30">
                  <c:v>7.2999999999999995E-2</c:v>
                </c:pt>
                <c:pt idx="31">
                  <c:v>8.4000000000000005E-2</c:v>
                </c:pt>
                <c:pt idx="32">
                  <c:v>9.0999999999999998E-2</c:v>
                </c:pt>
                <c:pt idx="33">
                  <c:v>8.5999999999999993E-2</c:v>
                </c:pt>
                <c:pt idx="34">
                  <c:v>9.3000000000000013E-2</c:v>
                </c:pt>
                <c:pt idx="35">
                  <c:v>9.0999999999999998E-2</c:v>
                </c:pt>
                <c:pt idx="36">
                  <c:v>8.5000000000000006E-2</c:v>
                </c:pt>
                <c:pt idx="37">
                  <c:v>7.9000000000000001E-2</c:v>
                </c:pt>
                <c:pt idx="38">
                  <c:v>0.10199999999999999</c:v>
                </c:pt>
                <c:pt idx="39">
                  <c:v>8.5000000000000006E-2</c:v>
                </c:pt>
                <c:pt idx="40">
                  <c:v>9.8000000000000004E-2</c:v>
                </c:pt>
                <c:pt idx="41">
                  <c:v>0.11699999999999999</c:v>
                </c:pt>
                <c:pt idx="42">
                  <c:v>9.3000000000000013E-2</c:v>
                </c:pt>
                <c:pt idx="43">
                  <c:v>0.106</c:v>
                </c:pt>
                <c:pt idx="44">
                  <c:v>9.4E-2</c:v>
                </c:pt>
                <c:pt idx="45">
                  <c:v>9.8000000000000004E-2</c:v>
                </c:pt>
                <c:pt idx="46">
                  <c:v>9.3000000000000013E-2</c:v>
                </c:pt>
                <c:pt idx="47">
                  <c:v>9.8000000000000004E-2</c:v>
                </c:pt>
                <c:pt idx="48">
                  <c:v>0.10099999999999999</c:v>
                </c:pt>
                <c:pt idx="49">
                  <c:v>0.14300000000000002</c:v>
                </c:pt>
                <c:pt idx="50">
                  <c:v>0.13</c:v>
                </c:pt>
                <c:pt idx="51">
                  <c:v>0.113</c:v>
                </c:pt>
                <c:pt idx="52">
                  <c:v>0.10099999999999999</c:v>
                </c:pt>
                <c:pt idx="53">
                  <c:v>0.11199999999999999</c:v>
                </c:pt>
                <c:pt idx="54">
                  <c:v>0.115</c:v>
                </c:pt>
                <c:pt idx="55">
                  <c:v>0.109</c:v>
                </c:pt>
                <c:pt idx="56">
                  <c:v>0.121</c:v>
                </c:pt>
                <c:pt idx="57">
                  <c:v>0.107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B6-45B7-B776-3AB365B72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28464"/>
        <c:axId val="1019145520"/>
      </c:lineChart>
      <c:catAx>
        <c:axId val="10191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145520"/>
        <c:crosses val="autoZero"/>
        <c:auto val="1"/>
        <c:lblAlgn val="ctr"/>
        <c:lblOffset val="100"/>
        <c:tickLblSkip val="4"/>
        <c:noMultiLvlLbl val="0"/>
      </c:catAx>
      <c:valAx>
        <c:axId val="101914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12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900"/>
              <a:t>Unemployment Rate 2022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>
            <a:ln w="25400"/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A79-4B66-AA50-430320A226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8A79-4B66-AA50-430320A226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'Unemployment Rate 2008 vs 2022'!$D$2:$D$3</c:f>
              <c:strCache>
                <c:ptCount val="2"/>
                <c:pt idx="0">
                  <c:v>    Employed</c:v>
                </c:pt>
                <c:pt idx="1">
                  <c:v>    Unemployed</c:v>
                </c:pt>
              </c:strCache>
            </c:strRef>
          </c:cat>
          <c:val>
            <c:numRef>
              <c:f>'Unemployment Rate 2008 vs 2022'!$E$2:$E$3</c:f>
              <c:numCache>
                <c:formatCode>#,##0</c:formatCode>
                <c:ptCount val="2"/>
                <c:pt idx="0">
                  <c:v>15561.858123232007</c:v>
                </c:pt>
                <c:pt idx="1">
                  <c:v>7994.2918165590299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79-4B66-AA50-430320A226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800"/>
              <a:t>Unemployment Rate</a:t>
            </a:r>
            <a:r>
              <a:rPr lang="en-ZA" sz="1800" baseline="0"/>
              <a:t> by Race</a:t>
            </a:r>
            <a:endParaRPr lang="en-ZA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'Unemployment by Race'!$B$11</c:f>
              <c:strCache>
                <c:ptCount val="1"/>
                <c:pt idx="0">
                  <c:v>Black/African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Race'!$C$11:$BH$11</c:f>
              <c:numCache>
                <c:formatCode>0%</c:formatCode>
                <c:ptCount val="58"/>
                <c:pt idx="0">
                  <c:v>0.36</c:v>
                </c:pt>
                <c:pt idx="1">
                  <c:v>0.34499999999999997</c:v>
                </c:pt>
                <c:pt idx="2">
                  <c:v>0.34600000000000003</c:v>
                </c:pt>
                <c:pt idx="3">
                  <c:v>0.33799999999999997</c:v>
                </c:pt>
                <c:pt idx="4">
                  <c:v>0.35600000000000004</c:v>
                </c:pt>
                <c:pt idx="5">
                  <c:v>0.37200000000000005</c:v>
                </c:pt>
                <c:pt idx="6">
                  <c:v>0.39299999999999996</c:v>
                </c:pt>
                <c:pt idx="7">
                  <c:v>0.39200000000000002</c:v>
                </c:pt>
                <c:pt idx="8">
                  <c:v>0.40600000000000003</c:v>
                </c:pt>
                <c:pt idx="9">
                  <c:v>0.40799999999999997</c:v>
                </c:pt>
                <c:pt idx="10">
                  <c:v>0.42100000000000004</c:v>
                </c:pt>
                <c:pt idx="11">
                  <c:v>0.41</c:v>
                </c:pt>
                <c:pt idx="12">
                  <c:v>0.41499999999999998</c:v>
                </c:pt>
                <c:pt idx="13">
                  <c:v>0.41799999999999998</c:v>
                </c:pt>
                <c:pt idx="14">
                  <c:v>0.40799999999999997</c:v>
                </c:pt>
                <c:pt idx="15">
                  <c:v>0.4</c:v>
                </c:pt>
                <c:pt idx="16">
                  <c:v>0.41299999999999998</c:v>
                </c:pt>
                <c:pt idx="17">
                  <c:v>0.40799999999999997</c:v>
                </c:pt>
                <c:pt idx="18">
                  <c:v>0.40500000000000003</c:v>
                </c:pt>
                <c:pt idx="19">
                  <c:v>0.40100000000000002</c:v>
                </c:pt>
                <c:pt idx="20">
                  <c:v>0.41100000000000003</c:v>
                </c:pt>
                <c:pt idx="21">
                  <c:v>0.41</c:v>
                </c:pt>
                <c:pt idx="22">
                  <c:v>0.39600000000000002</c:v>
                </c:pt>
                <c:pt idx="23">
                  <c:v>0.38500000000000001</c:v>
                </c:pt>
                <c:pt idx="24">
                  <c:v>0.39899999999999997</c:v>
                </c:pt>
                <c:pt idx="25">
                  <c:v>0.39899999999999997</c:v>
                </c:pt>
                <c:pt idx="26">
                  <c:v>0.40399999999999997</c:v>
                </c:pt>
                <c:pt idx="27">
                  <c:v>0.39</c:v>
                </c:pt>
                <c:pt idx="28">
                  <c:v>0.40600000000000003</c:v>
                </c:pt>
                <c:pt idx="29">
                  <c:v>0.39</c:v>
                </c:pt>
                <c:pt idx="30">
                  <c:v>0.38799999999999996</c:v>
                </c:pt>
                <c:pt idx="31">
                  <c:v>0.38200000000000001</c:v>
                </c:pt>
                <c:pt idx="32">
                  <c:v>0.40799999999999997</c:v>
                </c:pt>
                <c:pt idx="33">
                  <c:v>0.40899999999999997</c:v>
                </c:pt>
                <c:pt idx="34">
                  <c:v>0.40600000000000003</c:v>
                </c:pt>
                <c:pt idx="35">
                  <c:v>0.40100000000000002</c:v>
                </c:pt>
                <c:pt idx="36">
                  <c:v>0.40899999999999997</c:v>
                </c:pt>
                <c:pt idx="37">
                  <c:v>0.40899999999999997</c:v>
                </c:pt>
                <c:pt idx="38">
                  <c:v>0.41</c:v>
                </c:pt>
                <c:pt idx="39">
                  <c:v>0.40700000000000003</c:v>
                </c:pt>
                <c:pt idx="40">
                  <c:v>0.41</c:v>
                </c:pt>
                <c:pt idx="41">
                  <c:v>0.41499999999999998</c:v>
                </c:pt>
                <c:pt idx="42">
                  <c:v>0.41799999999999998</c:v>
                </c:pt>
                <c:pt idx="43">
                  <c:v>0.41100000000000003</c:v>
                </c:pt>
                <c:pt idx="44">
                  <c:v>0.42499999999999999</c:v>
                </c:pt>
                <c:pt idx="45">
                  <c:v>0.43</c:v>
                </c:pt>
                <c:pt idx="46">
                  <c:v>0.43099999999999999</c:v>
                </c:pt>
                <c:pt idx="47">
                  <c:v>0.43</c:v>
                </c:pt>
                <c:pt idx="48">
                  <c:v>0.441</c:v>
                </c:pt>
                <c:pt idx="49">
                  <c:v>0.46299999999999997</c:v>
                </c:pt>
                <c:pt idx="50">
                  <c:v>0.47399999999999998</c:v>
                </c:pt>
                <c:pt idx="51">
                  <c:v>0.47200000000000003</c:v>
                </c:pt>
                <c:pt idx="52">
                  <c:v>0.47899999999999998</c:v>
                </c:pt>
                <c:pt idx="53">
                  <c:v>0.48700000000000004</c:v>
                </c:pt>
                <c:pt idx="54">
                  <c:v>0.51100000000000001</c:v>
                </c:pt>
                <c:pt idx="55">
                  <c:v>0.50700000000000001</c:v>
                </c:pt>
                <c:pt idx="56">
                  <c:v>0.501</c:v>
                </c:pt>
                <c:pt idx="57">
                  <c:v>0.48299999999999998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E-470B-B339-780ADD8AE7CC}"/>
            </c:ext>
          </c:extLst>
        </c:ser>
        <c:ser>
          <c:idx val="1"/>
          <c:order val="1"/>
          <c:tx>
            <c:strRef>
              <c:f>'Unemployment by Race'!$B$12</c:f>
              <c:strCache>
                <c:ptCount val="1"/>
                <c:pt idx="0">
                  <c:v>Coloured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Race'!$C$12:$BH$12</c:f>
              <c:numCache>
                <c:formatCode>0%</c:formatCode>
                <c:ptCount val="58"/>
                <c:pt idx="0">
                  <c:v>0.23300000000000001</c:v>
                </c:pt>
                <c:pt idx="1">
                  <c:v>0.22399999999999998</c:v>
                </c:pt>
                <c:pt idx="2">
                  <c:v>0.217</c:v>
                </c:pt>
                <c:pt idx="3">
                  <c:v>0.20499999999999999</c:v>
                </c:pt>
                <c:pt idx="4">
                  <c:v>0.21600000000000003</c:v>
                </c:pt>
                <c:pt idx="5">
                  <c:v>0.22399999999999998</c:v>
                </c:pt>
                <c:pt idx="6">
                  <c:v>0.249</c:v>
                </c:pt>
                <c:pt idx="7">
                  <c:v>0.24399999999999999</c:v>
                </c:pt>
                <c:pt idx="8">
                  <c:v>0.26100000000000001</c:v>
                </c:pt>
                <c:pt idx="9">
                  <c:v>0.27</c:v>
                </c:pt>
                <c:pt idx="10">
                  <c:v>0.26500000000000001</c:v>
                </c:pt>
                <c:pt idx="11">
                  <c:v>0.25600000000000001</c:v>
                </c:pt>
                <c:pt idx="12">
                  <c:v>0.26300000000000001</c:v>
                </c:pt>
                <c:pt idx="13">
                  <c:v>0.28999999999999998</c:v>
                </c:pt>
                <c:pt idx="14">
                  <c:v>0.27800000000000002</c:v>
                </c:pt>
                <c:pt idx="15">
                  <c:v>0.26400000000000001</c:v>
                </c:pt>
                <c:pt idx="16">
                  <c:v>0.28199999999999997</c:v>
                </c:pt>
                <c:pt idx="17">
                  <c:v>0.28300000000000003</c:v>
                </c:pt>
                <c:pt idx="18">
                  <c:v>0.28600000000000003</c:v>
                </c:pt>
                <c:pt idx="19">
                  <c:v>0.27500000000000002</c:v>
                </c:pt>
                <c:pt idx="20">
                  <c:v>0.27399999999999997</c:v>
                </c:pt>
                <c:pt idx="21">
                  <c:v>0.29499999999999998</c:v>
                </c:pt>
                <c:pt idx="22">
                  <c:v>0.28699999999999998</c:v>
                </c:pt>
                <c:pt idx="23">
                  <c:v>0.26800000000000002</c:v>
                </c:pt>
                <c:pt idx="24">
                  <c:v>0.27600000000000002</c:v>
                </c:pt>
                <c:pt idx="25">
                  <c:v>0.29399999999999998</c:v>
                </c:pt>
                <c:pt idx="26">
                  <c:v>0.28000000000000003</c:v>
                </c:pt>
                <c:pt idx="27">
                  <c:v>0.26800000000000002</c:v>
                </c:pt>
                <c:pt idx="28">
                  <c:v>0.27899999999999997</c:v>
                </c:pt>
                <c:pt idx="29">
                  <c:v>0.28600000000000003</c:v>
                </c:pt>
                <c:pt idx="30">
                  <c:v>0.27699999999999997</c:v>
                </c:pt>
                <c:pt idx="31">
                  <c:v>0.26400000000000001</c:v>
                </c:pt>
                <c:pt idx="32">
                  <c:v>0.27600000000000002</c:v>
                </c:pt>
                <c:pt idx="33">
                  <c:v>0.28000000000000003</c:v>
                </c:pt>
                <c:pt idx="34">
                  <c:v>0.28699999999999998</c:v>
                </c:pt>
                <c:pt idx="35">
                  <c:v>0.27300000000000002</c:v>
                </c:pt>
                <c:pt idx="36">
                  <c:v>0.28899999999999998</c:v>
                </c:pt>
                <c:pt idx="37">
                  <c:v>0.3</c:v>
                </c:pt>
                <c:pt idx="38">
                  <c:v>0.29899999999999999</c:v>
                </c:pt>
                <c:pt idx="39">
                  <c:v>0.29100000000000004</c:v>
                </c:pt>
                <c:pt idx="40">
                  <c:v>0.27500000000000002</c:v>
                </c:pt>
                <c:pt idx="41">
                  <c:v>0.27699999999999997</c:v>
                </c:pt>
                <c:pt idx="42">
                  <c:v>0.27600000000000002</c:v>
                </c:pt>
                <c:pt idx="43">
                  <c:v>0.28100000000000003</c:v>
                </c:pt>
                <c:pt idx="44">
                  <c:v>0.28800000000000003</c:v>
                </c:pt>
                <c:pt idx="45">
                  <c:v>0.29199999999999998</c:v>
                </c:pt>
                <c:pt idx="46">
                  <c:v>0.28600000000000003</c:v>
                </c:pt>
                <c:pt idx="47">
                  <c:v>0.30099999999999999</c:v>
                </c:pt>
                <c:pt idx="48">
                  <c:v>0.31</c:v>
                </c:pt>
                <c:pt idx="49">
                  <c:v>0.33100000000000002</c:v>
                </c:pt>
                <c:pt idx="50">
                  <c:v>0.34899999999999998</c:v>
                </c:pt>
                <c:pt idx="51">
                  <c:v>0.33500000000000002</c:v>
                </c:pt>
                <c:pt idx="52">
                  <c:v>0.34499999999999997</c:v>
                </c:pt>
                <c:pt idx="53">
                  <c:v>0.36700000000000005</c:v>
                </c:pt>
                <c:pt idx="54">
                  <c:v>0.38799999999999996</c:v>
                </c:pt>
                <c:pt idx="55">
                  <c:v>0.376</c:v>
                </c:pt>
                <c:pt idx="56">
                  <c:v>0.33700000000000002</c:v>
                </c:pt>
                <c:pt idx="57">
                  <c:v>0.36399999999999999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E-470B-B339-780ADD8AE7CC}"/>
            </c:ext>
          </c:extLst>
        </c:ser>
        <c:ser>
          <c:idx val="2"/>
          <c:order val="2"/>
          <c:tx>
            <c:strRef>
              <c:f>'Unemployment by Race'!$B$13</c:f>
              <c:strCache>
                <c:ptCount val="1"/>
                <c:pt idx="0">
                  <c:v>Indian/Asian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Race'!$C$13:$BH$13</c:f>
              <c:numCache>
                <c:formatCode>0%</c:formatCode>
                <c:ptCount val="58"/>
                <c:pt idx="0">
                  <c:v>0.14499999999999999</c:v>
                </c:pt>
                <c:pt idx="1">
                  <c:v>0.13900000000000001</c:v>
                </c:pt>
                <c:pt idx="2">
                  <c:v>0.13300000000000001</c:v>
                </c:pt>
                <c:pt idx="3">
                  <c:v>0.14199999999999999</c:v>
                </c:pt>
                <c:pt idx="4">
                  <c:v>0.161</c:v>
                </c:pt>
                <c:pt idx="5">
                  <c:v>0.153</c:v>
                </c:pt>
                <c:pt idx="6">
                  <c:v>0.17600000000000002</c:v>
                </c:pt>
                <c:pt idx="7">
                  <c:v>0.156</c:v>
                </c:pt>
                <c:pt idx="8">
                  <c:v>0.128</c:v>
                </c:pt>
                <c:pt idx="9">
                  <c:v>0.126</c:v>
                </c:pt>
                <c:pt idx="10">
                  <c:v>0.11199999999999999</c:v>
                </c:pt>
                <c:pt idx="11">
                  <c:v>0.114</c:v>
                </c:pt>
                <c:pt idx="12">
                  <c:v>0.151</c:v>
                </c:pt>
                <c:pt idx="13">
                  <c:v>0.14800000000000002</c:v>
                </c:pt>
                <c:pt idx="14">
                  <c:v>0.14599999999999999</c:v>
                </c:pt>
                <c:pt idx="15">
                  <c:v>0.12300000000000001</c:v>
                </c:pt>
                <c:pt idx="16">
                  <c:v>0.129</c:v>
                </c:pt>
                <c:pt idx="17">
                  <c:v>0.129</c:v>
                </c:pt>
                <c:pt idx="18">
                  <c:v>0.151</c:v>
                </c:pt>
                <c:pt idx="19">
                  <c:v>0.17100000000000001</c:v>
                </c:pt>
                <c:pt idx="20">
                  <c:v>0.16899999999999998</c:v>
                </c:pt>
                <c:pt idx="21">
                  <c:v>0.16500000000000001</c:v>
                </c:pt>
                <c:pt idx="22">
                  <c:v>0.16500000000000001</c:v>
                </c:pt>
                <c:pt idx="23">
                  <c:v>0.17100000000000001</c:v>
                </c:pt>
                <c:pt idx="24">
                  <c:v>0.17600000000000002</c:v>
                </c:pt>
                <c:pt idx="25">
                  <c:v>0.17699999999999999</c:v>
                </c:pt>
                <c:pt idx="26">
                  <c:v>0.155</c:v>
                </c:pt>
                <c:pt idx="27">
                  <c:v>0.16800000000000001</c:v>
                </c:pt>
                <c:pt idx="28">
                  <c:v>0.20800000000000002</c:v>
                </c:pt>
                <c:pt idx="29">
                  <c:v>0.193</c:v>
                </c:pt>
                <c:pt idx="30">
                  <c:v>0.16899999999999998</c:v>
                </c:pt>
                <c:pt idx="31">
                  <c:v>0.14499999999999999</c:v>
                </c:pt>
                <c:pt idx="32">
                  <c:v>0.16600000000000001</c:v>
                </c:pt>
                <c:pt idx="33">
                  <c:v>0.16600000000000001</c:v>
                </c:pt>
                <c:pt idx="34">
                  <c:v>0.183</c:v>
                </c:pt>
                <c:pt idx="35">
                  <c:v>0.14699999999999999</c:v>
                </c:pt>
                <c:pt idx="36">
                  <c:v>0.158</c:v>
                </c:pt>
                <c:pt idx="37">
                  <c:v>0.19800000000000001</c:v>
                </c:pt>
                <c:pt idx="38">
                  <c:v>0.156</c:v>
                </c:pt>
                <c:pt idx="39">
                  <c:v>0.14899999999999999</c:v>
                </c:pt>
                <c:pt idx="40">
                  <c:v>0.182</c:v>
                </c:pt>
                <c:pt idx="41">
                  <c:v>0.16399999999999998</c:v>
                </c:pt>
                <c:pt idx="42">
                  <c:v>0.17499999999999999</c:v>
                </c:pt>
                <c:pt idx="43">
                  <c:v>0.17899999999999999</c:v>
                </c:pt>
                <c:pt idx="44">
                  <c:v>0.159</c:v>
                </c:pt>
                <c:pt idx="45">
                  <c:v>0.155</c:v>
                </c:pt>
                <c:pt idx="46">
                  <c:v>0.17600000000000002</c:v>
                </c:pt>
                <c:pt idx="47">
                  <c:v>0.20600000000000002</c:v>
                </c:pt>
                <c:pt idx="48">
                  <c:v>0.187</c:v>
                </c:pt>
                <c:pt idx="49">
                  <c:v>0.26200000000000001</c:v>
                </c:pt>
                <c:pt idx="50">
                  <c:v>0.26500000000000001</c:v>
                </c:pt>
                <c:pt idx="51">
                  <c:v>0.17600000000000002</c:v>
                </c:pt>
                <c:pt idx="52">
                  <c:v>0.19899999999999998</c:v>
                </c:pt>
                <c:pt idx="53">
                  <c:v>0.252</c:v>
                </c:pt>
                <c:pt idx="54">
                  <c:v>0.29600000000000004</c:v>
                </c:pt>
                <c:pt idx="55">
                  <c:v>0.34600000000000003</c:v>
                </c:pt>
                <c:pt idx="56">
                  <c:v>0.25</c:v>
                </c:pt>
                <c:pt idx="57">
                  <c:v>0.255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E-470B-B339-780ADD8AE7CC}"/>
            </c:ext>
          </c:extLst>
        </c:ser>
        <c:ser>
          <c:idx val="3"/>
          <c:order val="3"/>
          <c:tx>
            <c:strRef>
              <c:f>'Unemployment by Race'!$B$14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Race'!$C$14:$BH$14</c:f>
              <c:numCache>
                <c:formatCode>0%</c:formatCode>
                <c:ptCount val="58"/>
                <c:pt idx="0">
                  <c:v>6.9000000000000006E-2</c:v>
                </c:pt>
                <c:pt idx="1">
                  <c:v>5.7999999999999996E-2</c:v>
                </c:pt>
                <c:pt idx="2">
                  <c:v>5.2999999999999999E-2</c:v>
                </c:pt>
                <c:pt idx="3">
                  <c:v>3.9E-2</c:v>
                </c:pt>
                <c:pt idx="4">
                  <c:v>5.4000000000000006E-2</c:v>
                </c:pt>
                <c:pt idx="5">
                  <c:v>5.7999999999999996E-2</c:v>
                </c:pt>
                <c:pt idx="6">
                  <c:v>6.8000000000000005E-2</c:v>
                </c:pt>
                <c:pt idx="7">
                  <c:v>6.2E-2</c:v>
                </c:pt>
                <c:pt idx="8">
                  <c:v>7.4999999999999997E-2</c:v>
                </c:pt>
                <c:pt idx="9">
                  <c:v>8.5999999999999993E-2</c:v>
                </c:pt>
                <c:pt idx="10">
                  <c:v>7.6999999999999999E-2</c:v>
                </c:pt>
                <c:pt idx="11">
                  <c:v>7.5999999999999998E-2</c:v>
                </c:pt>
                <c:pt idx="12">
                  <c:v>8.199999999999999E-2</c:v>
                </c:pt>
                <c:pt idx="13">
                  <c:v>7.0999999999999994E-2</c:v>
                </c:pt>
                <c:pt idx="14">
                  <c:v>7.5999999999999998E-2</c:v>
                </c:pt>
                <c:pt idx="15">
                  <c:v>8.8000000000000009E-2</c:v>
                </c:pt>
                <c:pt idx="16">
                  <c:v>8.199999999999999E-2</c:v>
                </c:pt>
                <c:pt idx="17">
                  <c:v>7.4999999999999997E-2</c:v>
                </c:pt>
                <c:pt idx="18">
                  <c:v>0.08</c:v>
                </c:pt>
                <c:pt idx="19">
                  <c:v>7.2999999999999995E-2</c:v>
                </c:pt>
                <c:pt idx="20">
                  <c:v>9.3000000000000013E-2</c:v>
                </c:pt>
                <c:pt idx="21">
                  <c:v>7.9000000000000001E-2</c:v>
                </c:pt>
                <c:pt idx="22">
                  <c:v>0.08</c:v>
                </c:pt>
                <c:pt idx="23">
                  <c:v>8.4000000000000005E-2</c:v>
                </c:pt>
                <c:pt idx="24">
                  <c:v>0.08</c:v>
                </c:pt>
                <c:pt idx="25">
                  <c:v>9.8000000000000004E-2</c:v>
                </c:pt>
                <c:pt idx="26">
                  <c:v>0.1</c:v>
                </c:pt>
                <c:pt idx="27">
                  <c:v>9.4E-2</c:v>
                </c:pt>
                <c:pt idx="28">
                  <c:v>9.9000000000000005E-2</c:v>
                </c:pt>
                <c:pt idx="29">
                  <c:v>8.3000000000000004E-2</c:v>
                </c:pt>
                <c:pt idx="30">
                  <c:v>7.2999999999999995E-2</c:v>
                </c:pt>
                <c:pt idx="31">
                  <c:v>8.4000000000000005E-2</c:v>
                </c:pt>
                <c:pt idx="32">
                  <c:v>9.0999999999999998E-2</c:v>
                </c:pt>
                <c:pt idx="33">
                  <c:v>8.5999999999999993E-2</c:v>
                </c:pt>
                <c:pt idx="34">
                  <c:v>9.3000000000000013E-2</c:v>
                </c:pt>
                <c:pt idx="35">
                  <c:v>9.0999999999999998E-2</c:v>
                </c:pt>
                <c:pt idx="36">
                  <c:v>8.5000000000000006E-2</c:v>
                </c:pt>
                <c:pt idx="37">
                  <c:v>7.9000000000000001E-2</c:v>
                </c:pt>
                <c:pt idx="38">
                  <c:v>0.10199999999999999</c:v>
                </c:pt>
                <c:pt idx="39">
                  <c:v>8.5000000000000006E-2</c:v>
                </c:pt>
                <c:pt idx="40">
                  <c:v>9.8000000000000004E-2</c:v>
                </c:pt>
                <c:pt idx="41">
                  <c:v>0.11699999999999999</c:v>
                </c:pt>
                <c:pt idx="42">
                  <c:v>9.3000000000000013E-2</c:v>
                </c:pt>
                <c:pt idx="43">
                  <c:v>0.106</c:v>
                </c:pt>
                <c:pt idx="44">
                  <c:v>9.4E-2</c:v>
                </c:pt>
                <c:pt idx="45">
                  <c:v>9.8000000000000004E-2</c:v>
                </c:pt>
                <c:pt idx="46">
                  <c:v>9.3000000000000013E-2</c:v>
                </c:pt>
                <c:pt idx="47">
                  <c:v>9.8000000000000004E-2</c:v>
                </c:pt>
                <c:pt idx="48">
                  <c:v>0.10099999999999999</c:v>
                </c:pt>
                <c:pt idx="49">
                  <c:v>0.14300000000000002</c:v>
                </c:pt>
                <c:pt idx="50">
                  <c:v>0.13</c:v>
                </c:pt>
                <c:pt idx="51">
                  <c:v>0.113</c:v>
                </c:pt>
                <c:pt idx="52">
                  <c:v>0.10099999999999999</c:v>
                </c:pt>
                <c:pt idx="53">
                  <c:v>0.11199999999999999</c:v>
                </c:pt>
                <c:pt idx="54">
                  <c:v>0.115</c:v>
                </c:pt>
                <c:pt idx="55">
                  <c:v>0.109</c:v>
                </c:pt>
                <c:pt idx="56">
                  <c:v>0.121</c:v>
                </c:pt>
                <c:pt idx="57">
                  <c:v>0.107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E-470B-B339-780ADD8AE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28464"/>
        <c:axId val="1019145520"/>
      </c:lineChart>
      <c:catAx>
        <c:axId val="10191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145520"/>
        <c:crosses val="autoZero"/>
        <c:auto val="1"/>
        <c:lblAlgn val="ctr"/>
        <c:lblOffset val="100"/>
        <c:tickLblSkip val="4"/>
        <c:noMultiLvlLbl val="0"/>
      </c:catAx>
      <c:valAx>
        <c:axId val="101914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12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'Employment by Industry'!$L$15</c:f>
              <c:strCache>
                <c:ptCount val="1"/>
                <c:pt idx="0">
                  <c:v>Percentage of Employed Workforce 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'Employment by Industry'!$K$16:$K$26</c:f>
              <c:strCache>
                <c:ptCount val="11"/>
                <c:pt idx="0">
                  <c:v>  Agriculture</c:v>
                </c:pt>
                <c:pt idx="1">
                  <c:v>  Mining</c:v>
                </c:pt>
                <c:pt idx="2">
                  <c:v>  Manufacturing</c:v>
                </c:pt>
                <c:pt idx="3">
                  <c:v>  Utilities</c:v>
                </c:pt>
                <c:pt idx="4">
                  <c:v>  Construction</c:v>
                </c:pt>
                <c:pt idx="5">
                  <c:v>  Trade</c:v>
                </c:pt>
                <c:pt idx="6">
                  <c:v>  Transport</c:v>
                </c:pt>
                <c:pt idx="7">
                  <c:v>  Finance</c:v>
                </c:pt>
                <c:pt idx="8">
                  <c:v>  Community and social services</c:v>
                </c:pt>
                <c:pt idx="9">
                  <c:v>  Private households</c:v>
                </c:pt>
                <c:pt idx="10">
                  <c:v>  Other</c:v>
                </c:pt>
              </c:strCache>
            </c:strRef>
          </c:cat>
          <c:val>
            <c:numRef>
              <c:f>'Employment by Industry'!$L$16:$L$26</c:f>
              <c:numCache>
                <c:formatCode>0%</c:formatCode>
                <c:ptCount val="11"/>
                <c:pt idx="0">
                  <c:v>3.7961378562281822E-2</c:v>
                </c:pt>
                <c:pt idx="1">
                  <c:v>1.8250645166364765E-2</c:v>
                </c:pt>
                <c:pt idx="2">
                  <c:v>7.1009739215665946E-2</c:v>
                </c:pt>
                <c:pt idx="3">
                  <c:v>4.6300313733365021E-3</c:v>
                </c:pt>
                <c:pt idx="4">
                  <c:v>4.8239085091864899E-2</c:v>
                </c:pt>
                <c:pt idx="5">
                  <c:v>0.13459555041178539</c:v>
                </c:pt>
                <c:pt idx="6">
                  <c:v>4.3174020459059131E-2</c:v>
                </c:pt>
                <c:pt idx="7">
                  <c:v>0.10483995746065272</c:v>
                </c:pt>
                <c:pt idx="8">
                  <c:v>0.15940243213915076</c:v>
                </c:pt>
                <c:pt idx="9">
                  <c:v>4.8199102841263358E-2</c:v>
                </c:pt>
                <c:pt idx="10">
                  <c:v>1.9965855265689471E-4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0-43C8-9992-6E8A9782E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682895"/>
        <c:axId val="589694959"/>
      </c:barChart>
      <c:catAx>
        <c:axId val="589682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694959"/>
        <c:crosses val="autoZero"/>
        <c:auto val="1"/>
        <c:lblAlgn val="ctr"/>
        <c:lblOffset val="100"/>
        <c:noMultiLvlLbl val="0"/>
      </c:catAx>
      <c:valAx>
        <c:axId val="58969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6828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ZA"/>
              <a:t>Employment by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'Employment by Industry'!$C$3</c:f>
              <c:strCache>
                <c:ptCount val="1"/>
                <c:pt idx="0">
                  <c:v>  Agriculture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Industry'!$D$3:$BI$3</c:f>
              <c:numCache>
                <c:formatCode>###\ ###</c:formatCode>
                <c:ptCount val="58"/>
                <c:pt idx="0">
                  <c:v>838.05878871336745</c:v>
                </c:pt>
                <c:pt idx="1">
                  <c:v>820.20533767776055</c:v>
                </c:pt>
                <c:pt idx="2">
                  <c:v>809.63375617200109</c:v>
                </c:pt>
                <c:pt idx="3">
                  <c:v>806.56191758766488</c:v>
                </c:pt>
                <c:pt idx="4">
                  <c:v>777.99476959435287</c:v>
                </c:pt>
                <c:pt idx="5">
                  <c:v>752.24744920122964</c:v>
                </c:pt>
                <c:pt idx="6">
                  <c:v>681.26025365300143</c:v>
                </c:pt>
                <c:pt idx="7">
                  <c:v>647.08990643913376</c:v>
                </c:pt>
                <c:pt idx="8">
                  <c:v>683.11531114478009</c:v>
                </c:pt>
                <c:pt idx="9">
                  <c:v>654.73183273868699</c:v>
                </c:pt>
                <c:pt idx="10">
                  <c:v>674.35973099962803</c:v>
                </c:pt>
                <c:pt idx="11">
                  <c:v>648.96148704883922</c:v>
                </c:pt>
                <c:pt idx="12">
                  <c:v>627.31448352835412</c:v>
                </c:pt>
                <c:pt idx="13">
                  <c:v>625.61826448335648</c:v>
                </c:pt>
                <c:pt idx="14">
                  <c:v>653.06780160727988</c:v>
                </c:pt>
                <c:pt idx="15">
                  <c:v>670.53681665134593</c:v>
                </c:pt>
                <c:pt idx="16">
                  <c:v>693.80710129236149</c:v>
                </c:pt>
                <c:pt idx="17">
                  <c:v>674.39882334928188</c:v>
                </c:pt>
                <c:pt idx="18">
                  <c:v>698.86269017030872</c:v>
                </c:pt>
                <c:pt idx="19">
                  <c:v>717.9011545544065</c:v>
                </c:pt>
                <c:pt idx="20">
                  <c:v>763.91499694195818</c:v>
                </c:pt>
                <c:pt idx="21">
                  <c:v>742.24628754603543</c:v>
                </c:pt>
                <c:pt idx="22">
                  <c:v>740.16733190808327</c:v>
                </c:pt>
                <c:pt idx="23">
                  <c:v>713.49545916067405</c:v>
                </c:pt>
                <c:pt idx="24">
                  <c:v>708.69209108153063</c:v>
                </c:pt>
                <c:pt idx="25">
                  <c:v>669.7119504196761</c:v>
                </c:pt>
                <c:pt idx="26">
                  <c:v>685.72471547963335</c:v>
                </c:pt>
                <c:pt idx="27">
                  <c:v>741.89424288808391</c:v>
                </c:pt>
                <c:pt idx="28">
                  <c:v>891.4848689317372</c:v>
                </c:pt>
                <c:pt idx="29" formatCode="#,##0">
                  <c:v>869.34269184948448</c:v>
                </c:pt>
                <c:pt idx="30" formatCode="#,##0">
                  <c:v>897.09919439384532</c:v>
                </c:pt>
                <c:pt idx="31" formatCode="#,##0">
                  <c:v>860.31987489221569</c:v>
                </c:pt>
                <c:pt idx="32" formatCode="#,##0">
                  <c:v>869.26377328116371</c:v>
                </c:pt>
                <c:pt idx="33" formatCode="#,##0">
                  <c:v>825.4895771112358</c:v>
                </c:pt>
                <c:pt idx="34" formatCode="#,##0">
                  <c:v>881.37101344318944</c:v>
                </c:pt>
                <c:pt idx="35" formatCode="#,##0">
                  <c:v>919.39347935511137</c:v>
                </c:pt>
                <c:pt idx="36" formatCode="#,##0">
                  <c:v>875.05551586645254</c:v>
                </c:pt>
                <c:pt idx="37" formatCode="#,##0">
                  <c:v>835.21679761608607</c:v>
                </c:pt>
                <c:pt idx="38" formatCode="#,##0">
                  <c:v>810.46808053601637</c:v>
                </c:pt>
                <c:pt idx="39" formatCode="#,##0">
                  <c:v>849.49510449023512</c:v>
                </c:pt>
                <c:pt idx="40" formatCode="#,##0">
                  <c:v>846.6101194308967</c:v>
                </c:pt>
                <c:pt idx="41" formatCode="#,##0">
                  <c:v>843.47153707350719</c:v>
                </c:pt>
                <c:pt idx="42" formatCode="#,##0">
                  <c:v>842.1224767088496</c:v>
                </c:pt>
                <c:pt idx="43" formatCode="#,##0">
                  <c:v>849.30261226257755</c:v>
                </c:pt>
                <c:pt idx="44" formatCode="#,##0">
                  <c:v>837.19830537656287</c:v>
                </c:pt>
                <c:pt idx="45" formatCode="#,##0">
                  <c:v>842.06177170801107</c:v>
                </c:pt>
                <c:pt idx="46" formatCode="#,##0">
                  <c:v>879.69190792208701</c:v>
                </c:pt>
                <c:pt idx="47" formatCode="#,##0">
                  <c:v>885.2102771565693</c:v>
                </c:pt>
                <c:pt idx="48" formatCode="#,##0">
                  <c:v>864.69808531050739</c:v>
                </c:pt>
                <c:pt idx="49" formatCode="#,##0">
                  <c:v>799.03318023874021</c:v>
                </c:pt>
                <c:pt idx="50" formatCode="#,##0">
                  <c:v>807.8819132980949</c:v>
                </c:pt>
                <c:pt idx="51" formatCode="#,##0">
                  <c:v>810.20859416321014</c:v>
                </c:pt>
                <c:pt idx="52" formatCode="#,##0">
                  <c:v>792.32150797874056</c:v>
                </c:pt>
                <c:pt idx="53" formatCode="#,##0">
                  <c:v>861.63373212523629</c:v>
                </c:pt>
                <c:pt idx="54" formatCode="#,##0">
                  <c:v>829.29004509511321</c:v>
                </c:pt>
                <c:pt idx="55" formatCode="#,##0">
                  <c:v>867.5695518936185</c:v>
                </c:pt>
                <c:pt idx="56" formatCode="#,##0">
                  <c:v>844.38855208479765</c:v>
                </c:pt>
                <c:pt idx="57" formatCode="#,##0">
                  <c:v>873.82048419719774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B-432C-AB5E-33A71EB0D799}"/>
            </c:ext>
          </c:extLst>
        </c:ser>
        <c:ser>
          <c:idx val="1"/>
          <c:order val="1"/>
          <c:tx>
            <c:strRef>
              <c:f>'Employment by Industry'!$C$4</c:f>
              <c:strCache>
                <c:ptCount val="1"/>
                <c:pt idx="0">
                  <c:v>  Mining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Industry'!$D$4:$BI$4</c:f>
              <c:numCache>
                <c:formatCode>###\ ###</c:formatCode>
                <c:ptCount val="58"/>
                <c:pt idx="0">
                  <c:v>352.76952817504542</c:v>
                </c:pt>
                <c:pt idx="1">
                  <c:v>372.79711770723577</c:v>
                </c:pt>
                <c:pt idx="2">
                  <c:v>339.8367453641967</c:v>
                </c:pt>
                <c:pt idx="3">
                  <c:v>349.35352998679781</c:v>
                </c:pt>
                <c:pt idx="4">
                  <c:v>361.40356547994935</c:v>
                </c:pt>
                <c:pt idx="5">
                  <c:v>349.51402898049651</c:v>
                </c:pt>
                <c:pt idx="6">
                  <c:v>325.72311832441278</c:v>
                </c:pt>
                <c:pt idx="7">
                  <c:v>321.89274804796941</c:v>
                </c:pt>
                <c:pt idx="8">
                  <c:v>324.40661423482567</c:v>
                </c:pt>
                <c:pt idx="9">
                  <c:v>332.49313505760068</c:v>
                </c:pt>
                <c:pt idx="10">
                  <c:v>328.92715087526813</c:v>
                </c:pt>
                <c:pt idx="11">
                  <c:v>320.6093553770562</c:v>
                </c:pt>
                <c:pt idx="12">
                  <c:v>335.34614726910235</c:v>
                </c:pt>
                <c:pt idx="13">
                  <c:v>301.71983086545583</c:v>
                </c:pt>
                <c:pt idx="14">
                  <c:v>346.56892494109343</c:v>
                </c:pt>
                <c:pt idx="15">
                  <c:v>352.30910046878608</c:v>
                </c:pt>
                <c:pt idx="16">
                  <c:v>362.57294066883435</c:v>
                </c:pt>
                <c:pt idx="17">
                  <c:v>384.07371516333615</c:v>
                </c:pt>
                <c:pt idx="18">
                  <c:v>374.829398275328</c:v>
                </c:pt>
                <c:pt idx="19">
                  <c:v>380.133040614604</c:v>
                </c:pt>
                <c:pt idx="20">
                  <c:v>393.17676312938261</c:v>
                </c:pt>
                <c:pt idx="21">
                  <c:v>403.32130636562459</c:v>
                </c:pt>
                <c:pt idx="22">
                  <c:v>422.04313140973539</c:v>
                </c:pt>
                <c:pt idx="23">
                  <c:v>425.84167636972552</c:v>
                </c:pt>
                <c:pt idx="24">
                  <c:v>424.19906143197778</c:v>
                </c:pt>
                <c:pt idx="25">
                  <c:v>418.899669747161</c:v>
                </c:pt>
                <c:pt idx="26">
                  <c:v>441.09226080557437</c:v>
                </c:pt>
                <c:pt idx="27">
                  <c:v>427.17463770098351</c:v>
                </c:pt>
                <c:pt idx="28">
                  <c:v>442.94522250162936</c:v>
                </c:pt>
                <c:pt idx="29" formatCode="#,##0">
                  <c:v>446.0317397261411</c:v>
                </c:pt>
                <c:pt idx="30" formatCode="#,##0">
                  <c:v>445.99377967480575</c:v>
                </c:pt>
                <c:pt idx="31" formatCode="#,##0">
                  <c:v>483.24501128519046</c:v>
                </c:pt>
                <c:pt idx="32" formatCode="#,##0">
                  <c:v>471.10283713386019</c:v>
                </c:pt>
                <c:pt idx="33" formatCode="#,##0">
                  <c:v>447.19224968883941</c:v>
                </c:pt>
                <c:pt idx="34" formatCode="#,##0">
                  <c:v>437.77917614622652</c:v>
                </c:pt>
                <c:pt idx="35" formatCode="#,##0">
                  <c:v>421.24887241015142</c:v>
                </c:pt>
                <c:pt idx="36" formatCode="#,##0">
                  <c:v>446.95304598069458</c:v>
                </c:pt>
                <c:pt idx="37" formatCode="#,##0">
                  <c:v>433.9338458897854</c:v>
                </c:pt>
                <c:pt idx="38" formatCode="#,##0">
                  <c:v>445.97867624762131</c:v>
                </c:pt>
                <c:pt idx="39" formatCode="#,##0">
                  <c:v>410.8501876029419</c:v>
                </c:pt>
                <c:pt idx="40" formatCode="#,##0">
                  <c:v>397.00555467978739</c:v>
                </c:pt>
                <c:pt idx="41" formatCode="#,##0">
                  <c:v>435.15198689869004</c:v>
                </c:pt>
                <c:pt idx="42" formatCode="#,##0">
                  <c:v>406.15881168811751</c:v>
                </c:pt>
                <c:pt idx="43" formatCode="#,##0">
                  <c:v>437.55076450726034</c:v>
                </c:pt>
                <c:pt idx="44" formatCode="#,##0">
                  <c:v>417.47400075973326</c:v>
                </c:pt>
                <c:pt idx="45" formatCode="#,##0">
                  <c:v>381.08203443468875</c:v>
                </c:pt>
                <c:pt idx="46" formatCode="#,##0">
                  <c:v>418.99876344942453</c:v>
                </c:pt>
                <c:pt idx="47" formatCode="#,##0">
                  <c:v>429.50971023339099</c:v>
                </c:pt>
                <c:pt idx="48" formatCode="#,##0">
                  <c:v>435.76045594805925</c:v>
                </c:pt>
                <c:pt idx="49" formatCode="#,##0">
                  <c:v>373.20266029883209</c:v>
                </c:pt>
                <c:pt idx="50" formatCode="#,##0">
                  <c:v>418.75272934609262</c:v>
                </c:pt>
                <c:pt idx="51" formatCode="#,##0">
                  <c:v>383.55581143279807</c:v>
                </c:pt>
                <c:pt idx="52" formatCode="#,##0">
                  <c:v>395.23144014798771</c:v>
                </c:pt>
                <c:pt idx="53" formatCode="#,##0">
                  <c:v>398.36477065166332</c:v>
                </c:pt>
                <c:pt idx="54" formatCode="#,##0">
                  <c:v>344.73676354493654</c:v>
                </c:pt>
                <c:pt idx="55" formatCode="#,##0">
                  <c:v>369.99122510202267</c:v>
                </c:pt>
                <c:pt idx="56" formatCode="#,##0">
                  <c:v>405.95564308489213</c:v>
                </c:pt>
                <c:pt idx="57" formatCode="#,##0">
                  <c:v>407.40434100263769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B-432C-AB5E-33A71EB0D799}"/>
            </c:ext>
          </c:extLst>
        </c:ser>
        <c:ser>
          <c:idx val="2"/>
          <c:order val="2"/>
          <c:tx>
            <c:strRef>
              <c:f>'Employment by Industry'!$C$5</c:f>
              <c:strCache>
                <c:ptCount val="1"/>
                <c:pt idx="0">
                  <c:v>  Manufacturing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Industry'!$D$5:$BI$5</c:f>
              <c:numCache>
                <c:formatCode>###\ ###</c:formatCode>
                <c:ptCount val="58"/>
                <c:pt idx="0">
                  <c:v>2111.2997571693186</c:v>
                </c:pt>
                <c:pt idx="1">
                  <c:v>2098.986975978592</c:v>
                </c:pt>
                <c:pt idx="2">
                  <c:v>2055.355525300416</c:v>
                </c:pt>
                <c:pt idx="3">
                  <c:v>2097.1740190934156</c:v>
                </c:pt>
                <c:pt idx="4">
                  <c:v>2031.461682834856</c:v>
                </c:pt>
                <c:pt idx="5">
                  <c:v>2031.7603500411974</c:v>
                </c:pt>
                <c:pt idx="6">
                  <c:v>1865.412337284622</c:v>
                </c:pt>
                <c:pt idx="7">
                  <c:v>1886.2485974333208</c:v>
                </c:pt>
                <c:pt idx="8">
                  <c:v>1846.3144271279368</c:v>
                </c:pt>
                <c:pt idx="9">
                  <c:v>1806.4614056391467</c:v>
                </c:pt>
                <c:pt idx="10">
                  <c:v>1814.6546786754043</c:v>
                </c:pt>
                <c:pt idx="11">
                  <c:v>1888.5846889160332</c:v>
                </c:pt>
                <c:pt idx="12">
                  <c:v>1905.7981599096424</c:v>
                </c:pt>
                <c:pt idx="13">
                  <c:v>1832.2550509347013</c:v>
                </c:pt>
                <c:pt idx="14">
                  <c:v>1836.3842252727527</c:v>
                </c:pt>
                <c:pt idx="15">
                  <c:v>1909.3748189180458</c:v>
                </c:pt>
                <c:pt idx="16">
                  <c:v>1837.6347337142749</c:v>
                </c:pt>
                <c:pt idx="17">
                  <c:v>1781.2932623994971</c:v>
                </c:pt>
                <c:pt idx="18">
                  <c:v>1832.7640309383016</c:v>
                </c:pt>
                <c:pt idx="19">
                  <c:v>1814.4799819814725</c:v>
                </c:pt>
                <c:pt idx="20">
                  <c:v>1856.195368679922</c:v>
                </c:pt>
                <c:pt idx="21">
                  <c:v>1837.8327421719932</c:v>
                </c:pt>
                <c:pt idx="22">
                  <c:v>1778.2233269238577</c:v>
                </c:pt>
                <c:pt idx="23">
                  <c:v>1766.3449172739579</c:v>
                </c:pt>
                <c:pt idx="24">
                  <c:v>1804.1720621900051</c:v>
                </c:pt>
                <c:pt idx="25">
                  <c:v>1744.6321747471441</c:v>
                </c:pt>
                <c:pt idx="26">
                  <c:v>1740.5051269251198</c:v>
                </c:pt>
                <c:pt idx="27">
                  <c:v>1749.4085891183986</c:v>
                </c:pt>
                <c:pt idx="28">
                  <c:v>1778.5954019479886</c:v>
                </c:pt>
                <c:pt idx="29" formatCode="#,##0">
                  <c:v>1756.0316936901934</c:v>
                </c:pt>
                <c:pt idx="30" formatCode="#,##0">
                  <c:v>1774.2859549430705</c:v>
                </c:pt>
                <c:pt idx="31" formatCode="#,##0">
                  <c:v>1738.144213221572</c:v>
                </c:pt>
                <c:pt idx="32" formatCode="#,##0">
                  <c:v>1644.6823720360915</c:v>
                </c:pt>
                <c:pt idx="33" formatCode="#,##0">
                  <c:v>1711.508415843439</c:v>
                </c:pt>
                <c:pt idx="34" formatCode="#,##0">
                  <c:v>1683.1703405429412</c:v>
                </c:pt>
                <c:pt idx="35" formatCode="#,##0">
                  <c:v>1727.3661098743169</c:v>
                </c:pt>
                <c:pt idx="36" formatCode="#,##0">
                  <c:v>1789.777150156895</c:v>
                </c:pt>
                <c:pt idx="37" formatCode="#,##0">
                  <c:v>1799.3583603560028</c:v>
                </c:pt>
                <c:pt idx="38" formatCode="#,##0">
                  <c:v>1749.0216842724385</c:v>
                </c:pt>
                <c:pt idx="39" formatCode="#,##0">
                  <c:v>1790.6225706028654</c:v>
                </c:pt>
                <c:pt idx="40" formatCode="#,##0">
                  <c:v>1849.0172085352781</c:v>
                </c:pt>
                <c:pt idx="41" formatCode="#,##0">
                  <c:v>1744.0702089878453</c:v>
                </c:pt>
                <c:pt idx="42" formatCode="#,##0">
                  <c:v>1718.5791757949089</c:v>
                </c:pt>
                <c:pt idx="43" formatCode="#,##0">
                  <c:v>1766.1924353711122</c:v>
                </c:pt>
                <c:pt idx="44" formatCode="#,##0">
                  <c:v>1780.0865505618044</c:v>
                </c:pt>
                <c:pt idx="45" formatCode="#,##0">
                  <c:v>1789.3882545238948</c:v>
                </c:pt>
                <c:pt idx="46" formatCode="#,##0">
                  <c:v>1759.8880086767444</c:v>
                </c:pt>
                <c:pt idx="47" formatCode="#,##0">
                  <c:v>1720.3909783353508</c:v>
                </c:pt>
                <c:pt idx="48" formatCode="#,##0">
                  <c:v>1705.8407742046122</c:v>
                </c:pt>
                <c:pt idx="49" formatCode="#,##0">
                  <c:v>1455.824590520469</c:v>
                </c:pt>
                <c:pt idx="50" formatCode="#,##0">
                  <c:v>1459.5931165319957</c:v>
                </c:pt>
                <c:pt idx="51" formatCode="#,##0">
                  <c:v>1490.6311042011862</c:v>
                </c:pt>
                <c:pt idx="52" formatCode="#,##0">
                  <c:v>1497.4052300022386</c:v>
                </c:pt>
                <c:pt idx="53" formatCode="#,##0">
                  <c:v>1414.7546294313793</c:v>
                </c:pt>
                <c:pt idx="54" formatCode="#,##0">
                  <c:v>1401.7158569084174</c:v>
                </c:pt>
                <c:pt idx="55" formatCode="#,##0">
                  <c:v>1316.4139965696106</c:v>
                </c:pt>
                <c:pt idx="56" formatCode="#,##0">
                  <c:v>1579.4950855607474</c:v>
                </c:pt>
                <c:pt idx="57" formatCode="#,##0">
                  <c:v>1506.9732723034313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8B-432C-AB5E-33A71EB0D799}"/>
            </c:ext>
          </c:extLst>
        </c:ser>
        <c:ser>
          <c:idx val="3"/>
          <c:order val="3"/>
          <c:tx>
            <c:strRef>
              <c:f>'Employment by Industry'!$C$6</c:f>
              <c:strCache>
                <c:ptCount val="1"/>
                <c:pt idx="0">
                  <c:v>  Utilities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Industry'!$D$6:$BI$6</c:f>
              <c:numCache>
                <c:formatCode>###\ ###</c:formatCode>
                <c:ptCount val="58"/>
                <c:pt idx="0">
                  <c:v>102.4347424244844</c:v>
                </c:pt>
                <c:pt idx="1">
                  <c:v>108.83158601693493</c:v>
                </c:pt>
                <c:pt idx="2">
                  <c:v>107.49613172598588</c:v>
                </c:pt>
                <c:pt idx="3">
                  <c:v>94.348621244466969</c:v>
                </c:pt>
                <c:pt idx="4">
                  <c:v>112.41541138784298</c:v>
                </c:pt>
                <c:pt idx="5">
                  <c:v>103.55568043160292</c:v>
                </c:pt>
                <c:pt idx="6">
                  <c:v>93.330133054166851</c:v>
                </c:pt>
                <c:pt idx="7">
                  <c:v>109.14405252269792</c:v>
                </c:pt>
                <c:pt idx="8">
                  <c:v>78.183713422028845</c:v>
                </c:pt>
                <c:pt idx="9">
                  <c:v>102.70509994335423</c:v>
                </c:pt>
                <c:pt idx="10">
                  <c:v>101.34976639536923</c:v>
                </c:pt>
                <c:pt idx="11">
                  <c:v>96.225263947057172</c:v>
                </c:pt>
                <c:pt idx="12">
                  <c:v>99.681411815502685</c:v>
                </c:pt>
                <c:pt idx="13">
                  <c:v>96.86773334522826</c:v>
                </c:pt>
                <c:pt idx="14">
                  <c:v>80.203923360717027</c:v>
                </c:pt>
                <c:pt idx="15">
                  <c:v>85.868725908088294</c:v>
                </c:pt>
                <c:pt idx="16">
                  <c:v>94.50332257136634</c:v>
                </c:pt>
                <c:pt idx="17">
                  <c:v>102.55648090182119</c:v>
                </c:pt>
                <c:pt idx="18">
                  <c:v>107.47985382745132</c:v>
                </c:pt>
                <c:pt idx="19">
                  <c:v>102.16069822850054</c:v>
                </c:pt>
                <c:pt idx="20">
                  <c:v>124.21252417726056</c:v>
                </c:pt>
                <c:pt idx="21">
                  <c:v>122.847646334064</c:v>
                </c:pt>
                <c:pt idx="22">
                  <c:v>139.44724278571351</c:v>
                </c:pt>
                <c:pt idx="23">
                  <c:v>126.75293540863822</c:v>
                </c:pt>
                <c:pt idx="24">
                  <c:v>129.59238207301078</c:v>
                </c:pt>
                <c:pt idx="25">
                  <c:v>118.16927068650557</c:v>
                </c:pt>
                <c:pt idx="26">
                  <c:v>118.3685743779161</c:v>
                </c:pt>
                <c:pt idx="27">
                  <c:v>103.51600238129718</c:v>
                </c:pt>
                <c:pt idx="28">
                  <c:v>143.01621537935253</c:v>
                </c:pt>
                <c:pt idx="29" formatCode="#,##0">
                  <c:v>136.13369077076885</c:v>
                </c:pt>
                <c:pt idx="30" formatCode="#,##0">
                  <c:v>126.98914369663126</c:v>
                </c:pt>
                <c:pt idx="31" formatCode="#,##0">
                  <c:v>123.3025075927481</c:v>
                </c:pt>
                <c:pt idx="32" formatCode="#,##0">
                  <c:v>110.44288588105999</c:v>
                </c:pt>
                <c:pt idx="33" formatCode="#,##0">
                  <c:v>111.10937648797695</c:v>
                </c:pt>
                <c:pt idx="34" formatCode="#,##0">
                  <c:v>118.16665398062547</c:v>
                </c:pt>
                <c:pt idx="35" formatCode="#,##0">
                  <c:v>131.25469894574687</c:v>
                </c:pt>
                <c:pt idx="36" formatCode="#,##0">
                  <c:v>145.37948877569258</c:v>
                </c:pt>
                <c:pt idx="37" formatCode="#,##0">
                  <c:v>147.69540262193399</c:v>
                </c:pt>
                <c:pt idx="38" formatCode="#,##0">
                  <c:v>153.05886629235491</c:v>
                </c:pt>
                <c:pt idx="39" formatCode="#,##0">
                  <c:v>149.39793692314194</c:v>
                </c:pt>
                <c:pt idx="40" formatCode="#,##0">
                  <c:v>143.14684910914406</c:v>
                </c:pt>
                <c:pt idx="41" formatCode="#,##0">
                  <c:v>160.66752595119715</c:v>
                </c:pt>
                <c:pt idx="42" formatCode="#,##0">
                  <c:v>155.91099821459144</c:v>
                </c:pt>
                <c:pt idx="43" formatCode="#,##0">
                  <c:v>133.70487960491897</c:v>
                </c:pt>
                <c:pt idx="44" formatCode="#,##0">
                  <c:v>149.94463100341244</c:v>
                </c:pt>
                <c:pt idx="45" formatCode="#,##0">
                  <c:v>151.33851905833171</c:v>
                </c:pt>
                <c:pt idx="46" formatCode="#,##0">
                  <c:v>133.29601505154096</c:v>
                </c:pt>
                <c:pt idx="47" formatCode="#,##0">
                  <c:v>119.71213844158882</c:v>
                </c:pt>
                <c:pt idx="48" formatCode="#,##0">
                  <c:v>115.546621134833</c:v>
                </c:pt>
                <c:pt idx="49" formatCode="#,##0">
                  <c:v>112.92632578915391</c:v>
                </c:pt>
                <c:pt idx="50" formatCode="#,##0">
                  <c:v>90.408252991110487</c:v>
                </c:pt>
                <c:pt idx="51" formatCode="#,##0">
                  <c:v>99.112065250700837</c:v>
                </c:pt>
                <c:pt idx="52" formatCode="#,##0">
                  <c:v>115.00814586665395</c:v>
                </c:pt>
                <c:pt idx="53" formatCode="#,##0">
                  <c:v>118.21299258407304</c:v>
                </c:pt>
                <c:pt idx="54" formatCode="#,##0">
                  <c:v>95.546477988878991</c:v>
                </c:pt>
                <c:pt idx="55" formatCode="#,##0">
                  <c:v>81.544901330469699</c:v>
                </c:pt>
                <c:pt idx="56" formatCode="#,##0">
                  <c:v>102.98744765089474</c:v>
                </c:pt>
                <c:pt idx="57" formatCode="#,##0">
                  <c:v>103.80647485456367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8B-432C-AB5E-33A71EB0D799}"/>
            </c:ext>
          </c:extLst>
        </c:ser>
        <c:ser>
          <c:idx val="4"/>
          <c:order val="4"/>
          <c:tx>
            <c:strRef>
              <c:f>'Employment by Industry'!$C$7</c:f>
              <c:strCache>
                <c:ptCount val="1"/>
                <c:pt idx="0">
                  <c:v>  Construction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Industry'!$D$7:$BI$7</c:f>
              <c:numCache>
                <c:formatCode>###\ ###</c:formatCode>
                <c:ptCount val="58"/>
                <c:pt idx="0">
                  <c:v>1180.5254486936433</c:v>
                </c:pt>
                <c:pt idx="1">
                  <c:v>1222.6575736923194</c:v>
                </c:pt>
                <c:pt idx="2">
                  <c:v>1180.0787858558767</c:v>
                </c:pt>
                <c:pt idx="3">
                  <c:v>1275.7068782233657</c:v>
                </c:pt>
                <c:pt idx="4">
                  <c:v>1220.9761043562839</c:v>
                </c:pt>
                <c:pt idx="5">
                  <c:v>1207.180177342774</c:v>
                </c:pt>
                <c:pt idx="6">
                  <c:v>1151.7654175487239</c:v>
                </c:pt>
                <c:pt idx="7">
                  <c:v>1177.0338438396709</c:v>
                </c:pt>
                <c:pt idx="8">
                  <c:v>1104.8465082747498</c:v>
                </c:pt>
                <c:pt idx="9">
                  <c:v>1098.2615020654621</c:v>
                </c:pt>
                <c:pt idx="10">
                  <c:v>1117.7179879911462</c:v>
                </c:pt>
                <c:pt idx="11">
                  <c:v>1114.8104974105895</c:v>
                </c:pt>
                <c:pt idx="12">
                  <c:v>1093.4821376113205</c:v>
                </c:pt>
                <c:pt idx="13">
                  <c:v>1098.4026024308994</c:v>
                </c:pt>
                <c:pt idx="14">
                  <c:v>1137.4228848669979</c:v>
                </c:pt>
                <c:pt idx="15">
                  <c:v>1105.2016508398485</c:v>
                </c:pt>
                <c:pt idx="16">
                  <c:v>1042.1203413073256</c:v>
                </c:pt>
                <c:pt idx="17">
                  <c:v>1073.4527659201378</c:v>
                </c:pt>
                <c:pt idx="18">
                  <c:v>1115.7499969565158</c:v>
                </c:pt>
                <c:pt idx="19">
                  <c:v>1132.0204974206586</c:v>
                </c:pt>
                <c:pt idx="20">
                  <c:v>1083.5284554514224</c:v>
                </c:pt>
                <c:pt idx="21">
                  <c:v>1149.3124137772738</c:v>
                </c:pt>
                <c:pt idx="22">
                  <c:v>1145.1121480218203</c:v>
                </c:pt>
                <c:pt idx="23">
                  <c:v>1203.9716386840844</c:v>
                </c:pt>
                <c:pt idx="24">
                  <c:v>1199.2975852300999</c:v>
                </c:pt>
                <c:pt idx="25">
                  <c:v>1181.5689907778294</c:v>
                </c:pt>
                <c:pt idx="26">
                  <c:v>1280.4236414236098</c:v>
                </c:pt>
                <c:pt idx="27">
                  <c:v>1333.9038889319233</c:v>
                </c:pt>
                <c:pt idx="28">
                  <c:v>1321.5547715688663</c:v>
                </c:pt>
                <c:pt idx="29" formatCode="#,##0">
                  <c:v>1400.5971934648687</c:v>
                </c:pt>
                <c:pt idx="30" formatCode="#,##0">
                  <c:v>1459.9507709826601</c:v>
                </c:pt>
                <c:pt idx="31" formatCode="#,##0">
                  <c:v>1438.4617806639342</c:v>
                </c:pt>
                <c:pt idx="32" formatCode="#,##0">
                  <c:v>1362.2562642919042</c:v>
                </c:pt>
                <c:pt idx="33" formatCode="#,##0">
                  <c:v>1387.738735384165</c:v>
                </c:pt>
                <c:pt idx="34" formatCode="#,##0">
                  <c:v>1491.3355467379977</c:v>
                </c:pt>
                <c:pt idx="35" formatCode="#,##0">
                  <c:v>1482.7354736475738</c:v>
                </c:pt>
                <c:pt idx="36" formatCode="#,##0">
                  <c:v>1505.4943758580728</c:v>
                </c:pt>
                <c:pt idx="37" formatCode="#,##0">
                  <c:v>1395.2130870559292</c:v>
                </c:pt>
                <c:pt idx="38" formatCode="#,##0">
                  <c:v>1364.7172043264172</c:v>
                </c:pt>
                <c:pt idx="39" formatCode="#,##0">
                  <c:v>1390.2376244387624</c:v>
                </c:pt>
                <c:pt idx="40" formatCode="#,##0">
                  <c:v>1430.5165523700402</c:v>
                </c:pt>
                <c:pt idx="41" formatCode="#,##0">
                  <c:v>1475.5227195019143</c:v>
                </c:pt>
                <c:pt idx="42" formatCode="#,##0">
                  <c:v>1502.1380264120555</c:v>
                </c:pt>
                <c:pt idx="43" formatCode="#,##0">
                  <c:v>1481.1485737945429</c:v>
                </c:pt>
                <c:pt idx="44" formatCode="#,##0">
                  <c:v>1338.6628440529134</c:v>
                </c:pt>
                <c:pt idx="45" formatCode="#,##0">
                  <c:v>1362.7588999143809</c:v>
                </c:pt>
                <c:pt idx="46" formatCode="#,##0">
                  <c:v>1338.7826618019587</c:v>
                </c:pt>
                <c:pt idx="47" formatCode="#,##0">
                  <c:v>1350.4196890944938</c:v>
                </c:pt>
                <c:pt idx="48" formatCode="#,##0">
                  <c:v>1343.3280432057211</c:v>
                </c:pt>
                <c:pt idx="49" formatCode="#,##0">
                  <c:v>1065.8202089084323</c:v>
                </c:pt>
                <c:pt idx="50" formatCode="#,##0">
                  <c:v>1079.6647563203458</c:v>
                </c:pt>
                <c:pt idx="51" formatCode="#,##0">
                  <c:v>1166.0805835105587</c:v>
                </c:pt>
                <c:pt idx="52" formatCode="#,##0">
                  <c:v>1078.7517002351744</c:v>
                </c:pt>
                <c:pt idx="53" formatCode="#,##0">
                  <c:v>1222.1435623902721</c:v>
                </c:pt>
                <c:pt idx="54" formatCode="#,##0">
                  <c:v>1157.4845592071085</c:v>
                </c:pt>
                <c:pt idx="55" formatCode="#,##0">
                  <c:v>1132.8570745686184</c:v>
                </c:pt>
                <c:pt idx="56" formatCode="#,##0">
                  <c:v>1072.9992628636182</c:v>
                </c:pt>
                <c:pt idx="57" formatCode="#,##0">
                  <c:v>1176.7807215402524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8B-432C-AB5E-33A71EB0D799}"/>
            </c:ext>
          </c:extLst>
        </c:ser>
        <c:ser>
          <c:idx val="5"/>
          <c:order val="5"/>
          <c:tx>
            <c:strRef>
              <c:f>'Employment by Industry'!$C$8</c:f>
              <c:strCache>
                <c:ptCount val="1"/>
                <c:pt idx="0">
                  <c:v>  Trade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Industry'!$D$8:$BI$8</c:f>
              <c:numCache>
                <c:formatCode>###\ ###</c:formatCode>
                <c:ptCount val="58"/>
                <c:pt idx="0">
                  <c:v>3318.5785529155437</c:v>
                </c:pt>
                <c:pt idx="1">
                  <c:v>3270.5599031326169</c:v>
                </c:pt>
                <c:pt idx="2">
                  <c:v>3339.4150944634353</c:v>
                </c:pt>
                <c:pt idx="3">
                  <c:v>3334.5780716145036</c:v>
                </c:pt>
                <c:pt idx="4">
                  <c:v>3206.766799116213</c:v>
                </c:pt>
                <c:pt idx="5">
                  <c:v>3155.505997044927</c:v>
                </c:pt>
                <c:pt idx="6">
                  <c:v>3038.2444619892062</c:v>
                </c:pt>
                <c:pt idx="7">
                  <c:v>3079.1563175103024</c:v>
                </c:pt>
                <c:pt idx="8">
                  <c:v>3021.2700707166923</c:v>
                </c:pt>
                <c:pt idx="9">
                  <c:v>3054.9926089004275</c:v>
                </c:pt>
                <c:pt idx="10">
                  <c:v>3089.9903785990969</c:v>
                </c:pt>
                <c:pt idx="11">
                  <c:v>3126.189611064714</c:v>
                </c:pt>
                <c:pt idx="12">
                  <c:v>3118.7316390179731</c:v>
                </c:pt>
                <c:pt idx="13">
                  <c:v>3102.8747814613312</c:v>
                </c:pt>
                <c:pt idx="14">
                  <c:v>3170.5981303401682</c:v>
                </c:pt>
                <c:pt idx="15">
                  <c:v>3197.9455853120439</c:v>
                </c:pt>
                <c:pt idx="16">
                  <c:v>3207.534417655892</c:v>
                </c:pt>
                <c:pt idx="17">
                  <c:v>3136.4251466541587</c:v>
                </c:pt>
                <c:pt idx="18">
                  <c:v>3128.1870211100741</c:v>
                </c:pt>
                <c:pt idx="19">
                  <c:v>3107.8817405937189</c:v>
                </c:pt>
                <c:pt idx="20">
                  <c:v>3032.3022254406769</c:v>
                </c:pt>
                <c:pt idx="21">
                  <c:v>3086.625562274472</c:v>
                </c:pt>
                <c:pt idx="22">
                  <c:v>3184.735450995116</c:v>
                </c:pt>
                <c:pt idx="23">
                  <c:v>3224.4006811305508</c:v>
                </c:pt>
                <c:pt idx="24">
                  <c:v>3186.3388093782964</c:v>
                </c:pt>
                <c:pt idx="25">
                  <c:v>3178.6649788546606</c:v>
                </c:pt>
                <c:pt idx="26">
                  <c:v>3196.5739295373351</c:v>
                </c:pt>
                <c:pt idx="27">
                  <c:v>3246.8113828573673</c:v>
                </c:pt>
                <c:pt idx="28">
                  <c:v>3045.8961003444892</c:v>
                </c:pt>
                <c:pt idx="29" formatCode="#,##0">
                  <c:v>3118.7084146626271</c:v>
                </c:pt>
                <c:pt idx="30" formatCode="#,##0">
                  <c:v>3199.886190285245</c:v>
                </c:pt>
                <c:pt idx="31" formatCode="#,##0">
                  <c:v>3280.1710000152925</c:v>
                </c:pt>
                <c:pt idx="32" formatCode="#,##0">
                  <c:v>3157.8233553486139</c:v>
                </c:pt>
                <c:pt idx="33" formatCode="#,##0">
                  <c:v>3136.2235434682325</c:v>
                </c:pt>
                <c:pt idx="34" formatCode="#,##0">
                  <c:v>3197.6728069019587</c:v>
                </c:pt>
                <c:pt idx="35" formatCode="#,##0">
                  <c:v>3222.1155553237527</c:v>
                </c:pt>
                <c:pt idx="36" formatCode="#,##0">
                  <c:v>3207.1914139558448</c:v>
                </c:pt>
                <c:pt idx="37" formatCode="#,##0">
                  <c:v>3264.957416269212</c:v>
                </c:pt>
                <c:pt idx="38" formatCode="#,##0">
                  <c:v>3285.6339520344718</c:v>
                </c:pt>
                <c:pt idx="39" formatCode="#,##0">
                  <c:v>3240.3030148348353</c:v>
                </c:pt>
                <c:pt idx="40" formatCode="#,##0">
                  <c:v>3275.8589471383489</c:v>
                </c:pt>
                <c:pt idx="41" formatCode="#,##0">
                  <c:v>3219.0194872366533</c:v>
                </c:pt>
                <c:pt idx="42" formatCode="#,##0">
                  <c:v>3305.2039879232352</c:v>
                </c:pt>
                <c:pt idx="43" formatCode="#,##0">
                  <c:v>3319.5574261376082</c:v>
                </c:pt>
                <c:pt idx="44" formatCode="#,##0">
                  <c:v>3344.5685858924812</c:v>
                </c:pt>
                <c:pt idx="45" formatCode="#,##0">
                  <c:v>3428.6211111745934</c:v>
                </c:pt>
                <c:pt idx="46" formatCode="#,##0">
                  <c:v>3408.0938549969355</c:v>
                </c:pt>
                <c:pt idx="47" formatCode="#,##0">
                  <c:v>3249.3402687389062</c:v>
                </c:pt>
                <c:pt idx="48" formatCode="#,##0">
                  <c:v>3319.8576707956763</c:v>
                </c:pt>
                <c:pt idx="49" formatCode="#,##0">
                  <c:v>2946.4628373851656</c:v>
                </c:pt>
                <c:pt idx="50" formatCode="#,##0">
                  <c:v>3008.3788592311394</c:v>
                </c:pt>
                <c:pt idx="51" formatCode="#,##0">
                  <c:v>3063.1133266272277</c:v>
                </c:pt>
                <c:pt idx="52" formatCode="#,##0">
                  <c:v>2979.1899533489495</c:v>
                </c:pt>
                <c:pt idx="53" formatCode="#,##0">
                  <c:v>3086.9562923472145</c:v>
                </c:pt>
                <c:pt idx="54" formatCode="#,##0">
                  <c:v>2777.5316668059904</c:v>
                </c:pt>
                <c:pt idx="55" formatCode="#,##0">
                  <c:v>2895.5717342363473</c:v>
                </c:pt>
                <c:pt idx="56" formatCode="#,##0">
                  <c:v>2993.8570787886692</c:v>
                </c:pt>
                <c:pt idx="57" formatCode="#,##0">
                  <c:v>3163.1501945858486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8B-432C-AB5E-33A71EB0D799}"/>
            </c:ext>
          </c:extLst>
        </c:ser>
        <c:ser>
          <c:idx val="6"/>
          <c:order val="6"/>
          <c:tx>
            <c:strRef>
              <c:f>'Employment by Industry'!$C$9</c:f>
              <c:strCache>
                <c:ptCount val="1"/>
                <c:pt idx="0">
                  <c:v>  Transport</c:v>
                </c:pt>
              </c:strCache>
            </c:strRef>
          </c:tx>
          <c:spPr>
            <a:ln w="381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Industry'!$D$9:$BI$9</c:f>
              <c:numCache>
                <c:formatCode>###\ ###</c:formatCode>
                <c:ptCount val="58"/>
                <c:pt idx="0">
                  <c:v>807.58366975787499</c:v>
                </c:pt>
                <c:pt idx="1">
                  <c:v>832.41114821297174</c:v>
                </c:pt>
                <c:pt idx="2">
                  <c:v>822.72133957473432</c:v>
                </c:pt>
                <c:pt idx="3">
                  <c:v>830.04215276263528</c:v>
                </c:pt>
                <c:pt idx="4">
                  <c:v>819.15883455164396</c:v>
                </c:pt>
                <c:pt idx="5">
                  <c:v>779.5445468895764</c:v>
                </c:pt>
                <c:pt idx="6">
                  <c:v>798.19079061888692</c:v>
                </c:pt>
                <c:pt idx="7">
                  <c:v>801.14709949699375</c:v>
                </c:pt>
                <c:pt idx="8">
                  <c:v>838.05123539501676</c:v>
                </c:pt>
                <c:pt idx="9">
                  <c:v>809.83020177482047</c:v>
                </c:pt>
                <c:pt idx="10">
                  <c:v>811.22411937388699</c:v>
                </c:pt>
                <c:pt idx="11">
                  <c:v>804.58521977229975</c:v>
                </c:pt>
                <c:pt idx="12">
                  <c:v>775.51173232839221</c:v>
                </c:pt>
                <c:pt idx="13">
                  <c:v>822.14143715980265</c:v>
                </c:pt>
                <c:pt idx="14">
                  <c:v>807.64011056822449</c:v>
                </c:pt>
                <c:pt idx="15">
                  <c:v>838.90205511137128</c:v>
                </c:pt>
                <c:pt idx="16">
                  <c:v>832.61105554579581</c:v>
                </c:pt>
                <c:pt idx="17">
                  <c:v>834.37339611820119</c:v>
                </c:pt>
                <c:pt idx="18">
                  <c:v>895.14564461116015</c:v>
                </c:pt>
                <c:pt idx="19">
                  <c:v>877.23562852787484</c:v>
                </c:pt>
                <c:pt idx="20">
                  <c:v>871.83343996933525</c:v>
                </c:pt>
                <c:pt idx="21">
                  <c:v>897.04234077770082</c:v>
                </c:pt>
                <c:pt idx="22">
                  <c:v>926.13738699217413</c:v>
                </c:pt>
                <c:pt idx="23">
                  <c:v>961.29268747591095</c:v>
                </c:pt>
                <c:pt idx="24">
                  <c:v>894.99976225101682</c:v>
                </c:pt>
                <c:pt idx="25">
                  <c:v>947.47097339621098</c:v>
                </c:pt>
                <c:pt idx="26">
                  <c:v>932.55628403696028</c:v>
                </c:pt>
                <c:pt idx="27">
                  <c:v>951.60107593778446</c:v>
                </c:pt>
                <c:pt idx="28">
                  <c:v>898.54600045021573</c:v>
                </c:pt>
                <c:pt idx="29" formatCode="#,##0">
                  <c:v>922.20368990953864</c:v>
                </c:pt>
                <c:pt idx="30" formatCode="#,##0">
                  <c:v>898.28124539202906</c:v>
                </c:pt>
                <c:pt idx="31" formatCode="#,##0">
                  <c:v>899.89452901187201</c:v>
                </c:pt>
                <c:pt idx="32" formatCode="#,##0">
                  <c:v>901.21277644614759</c:v>
                </c:pt>
                <c:pt idx="33" formatCode="#,##0">
                  <c:v>861.89669584162027</c:v>
                </c:pt>
                <c:pt idx="34" formatCode="#,##0">
                  <c:v>915.29077360518625</c:v>
                </c:pt>
                <c:pt idx="35" formatCode="#,##0">
                  <c:v>961.30691456906084</c:v>
                </c:pt>
                <c:pt idx="36" formatCode="#,##0">
                  <c:v>964.6005841463442</c:v>
                </c:pt>
                <c:pt idx="37" formatCode="#,##0">
                  <c:v>953.89835850237705</c:v>
                </c:pt>
                <c:pt idx="38" formatCode="#,##0">
                  <c:v>987.86944991616326</c:v>
                </c:pt>
                <c:pt idx="39" formatCode="#,##0">
                  <c:v>1001.2574918143904</c:v>
                </c:pt>
                <c:pt idx="40" formatCode="#,##0">
                  <c:v>960.3958753425685</c:v>
                </c:pt>
                <c:pt idx="41" formatCode="#,##0">
                  <c:v>1014.1730258453376</c:v>
                </c:pt>
                <c:pt idx="42" formatCode="#,##0">
                  <c:v>995.8588232219106</c:v>
                </c:pt>
                <c:pt idx="43" formatCode="#,##0">
                  <c:v>965.4681918898408</c:v>
                </c:pt>
                <c:pt idx="44" formatCode="#,##0">
                  <c:v>1024.6879354650175</c:v>
                </c:pt>
                <c:pt idx="45" formatCode="#,##0">
                  <c:v>982.50210876433994</c:v>
                </c:pt>
                <c:pt idx="46" formatCode="#,##0">
                  <c:v>974.72149405547611</c:v>
                </c:pt>
                <c:pt idx="47" formatCode="#,##0">
                  <c:v>1011.1973215952737</c:v>
                </c:pt>
                <c:pt idx="48" formatCode="#,##0">
                  <c:v>994.50801655088071</c:v>
                </c:pt>
                <c:pt idx="49" formatCode="#,##0">
                  <c:v>884.68298886135426</c:v>
                </c:pt>
                <c:pt idx="50" formatCode="#,##0">
                  <c:v>877.86163605659601</c:v>
                </c:pt>
                <c:pt idx="51" formatCode="#,##0">
                  <c:v>942.80507338461348</c:v>
                </c:pt>
                <c:pt idx="52" formatCode="#,##0">
                  <c:v>902.71516566446337</c:v>
                </c:pt>
                <c:pt idx="53" formatCode="#,##0">
                  <c:v>968.54740276976531</c:v>
                </c:pt>
                <c:pt idx="54" formatCode="#,##0">
                  <c:v>964.03395396019414</c:v>
                </c:pt>
                <c:pt idx="55" formatCode="#,##0">
                  <c:v>950.53470211968488</c:v>
                </c:pt>
                <c:pt idx="56" formatCode="#,##0">
                  <c:v>960.33521446785574</c:v>
                </c:pt>
                <c:pt idx="57" formatCode="#,##0">
                  <c:v>906.11971138503077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8B-432C-AB5E-33A71EB0D799}"/>
            </c:ext>
          </c:extLst>
        </c:ser>
        <c:ser>
          <c:idx val="7"/>
          <c:order val="7"/>
          <c:tx>
            <c:strRef>
              <c:f>'Employment by Industry'!$C$10</c:f>
              <c:strCache>
                <c:ptCount val="1"/>
                <c:pt idx="0">
                  <c:v>  Finance</c:v>
                </c:pt>
              </c:strCache>
            </c:strRef>
          </c:tx>
          <c:spPr>
            <a:ln w="381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Industry'!$D$10:$BI$10</c:f>
              <c:numCache>
                <c:formatCode>###\ ###</c:formatCode>
                <c:ptCount val="58"/>
                <c:pt idx="0">
                  <c:v>1779.7907691646569</c:v>
                </c:pt>
                <c:pt idx="1">
                  <c:v>1812.5755750457784</c:v>
                </c:pt>
                <c:pt idx="2">
                  <c:v>1768.7369015353338</c:v>
                </c:pt>
                <c:pt idx="3">
                  <c:v>1768.7444032897606</c:v>
                </c:pt>
                <c:pt idx="4">
                  <c:v>1863.7394377689654</c:v>
                </c:pt>
                <c:pt idx="5">
                  <c:v>1853.7301126689679</c:v>
                </c:pt>
                <c:pt idx="6">
                  <c:v>1823.1175468230522</c:v>
                </c:pt>
                <c:pt idx="7">
                  <c:v>1908.9087808788486</c:v>
                </c:pt>
                <c:pt idx="8">
                  <c:v>1779.9305201843899</c:v>
                </c:pt>
                <c:pt idx="9">
                  <c:v>1824.5172875811224</c:v>
                </c:pt>
                <c:pt idx="10">
                  <c:v>1687.9095050630112</c:v>
                </c:pt>
                <c:pt idx="11">
                  <c:v>1700.0517871526447</c:v>
                </c:pt>
                <c:pt idx="12">
                  <c:v>1738.544931805134</c:v>
                </c:pt>
                <c:pt idx="13">
                  <c:v>1814.4006962820449</c:v>
                </c:pt>
                <c:pt idx="14">
                  <c:v>1871.9861084413935</c:v>
                </c:pt>
                <c:pt idx="15">
                  <c:v>1845.9550174548929</c:v>
                </c:pt>
                <c:pt idx="16">
                  <c:v>1855.1837043843623</c:v>
                </c:pt>
                <c:pt idx="17">
                  <c:v>1859.5159590871117</c:v>
                </c:pt>
                <c:pt idx="18">
                  <c:v>1942.8293910678901</c:v>
                </c:pt>
                <c:pt idx="19">
                  <c:v>1949.8208995761956</c:v>
                </c:pt>
                <c:pt idx="20">
                  <c:v>1915.8828077543819</c:v>
                </c:pt>
                <c:pt idx="21">
                  <c:v>1966.6946404107157</c:v>
                </c:pt>
                <c:pt idx="22">
                  <c:v>2060.0905127342617</c:v>
                </c:pt>
                <c:pt idx="23">
                  <c:v>2037.3428777525389</c:v>
                </c:pt>
                <c:pt idx="24">
                  <c:v>2045.4576217618155</c:v>
                </c:pt>
                <c:pt idx="25">
                  <c:v>2011.528642027597</c:v>
                </c:pt>
                <c:pt idx="26">
                  <c:v>2024.3551133732005</c:v>
                </c:pt>
                <c:pt idx="27">
                  <c:v>2038.8666204456665</c:v>
                </c:pt>
                <c:pt idx="28">
                  <c:v>2194.8972598510013</c:v>
                </c:pt>
                <c:pt idx="29" formatCode="#,##0">
                  <c:v>2164.3444891992845</c:v>
                </c:pt>
                <c:pt idx="30" formatCode="#,##0">
                  <c:v>2159.8450046824014</c:v>
                </c:pt>
                <c:pt idx="31" formatCode="#,##0">
                  <c:v>2273.0434698866502</c:v>
                </c:pt>
                <c:pt idx="32" formatCode="#,##0">
                  <c:v>2226.5919840720167</c:v>
                </c:pt>
                <c:pt idx="33" formatCode="#,##0">
                  <c:v>2220.24198685176</c:v>
                </c:pt>
                <c:pt idx="34" formatCode="#,##0">
                  <c:v>2322.9871229043115</c:v>
                </c:pt>
                <c:pt idx="35" formatCode="#,##0">
                  <c:v>2328.6708284329229</c:v>
                </c:pt>
                <c:pt idx="36" formatCode="#,##0">
                  <c:v>2378.1353006929667</c:v>
                </c:pt>
                <c:pt idx="37" formatCode="#,##0">
                  <c:v>2395.2649432793974</c:v>
                </c:pt>
                <c:pt idx="38" formatCode="#,##0">
                  <c:v>2463.2961254617676</c:v>
                </c:pt>
                <c:pt idx="39" formatCode="#,##0">
                  <c:v>2372.7448465273574</c:v>
                </c:pt>
                <c:pt idx="40" formatCode="#,##0">
                  <c:v>2402.4133071064866</c:v>
                </c:pt>
                <c:pt idx="41" formatCode="#,##0">
                  <c:v>2399.4789853158227</c:v>
                </c:pt>
                <c:pt idx="42" formatCode="#,##0">
                  <c:v>2501.5621916603259</c:v>
                </c:pt>
                <c:pt idx="43" formatCode="#,##0">
                  <c:v>2610.7711215089557</c:v>
                </c:pt>
                <c:pt idx="44" formatCode="#,##0">
                  <c:v>2516.4987264471042</c:v>
                </c:pt>
                <c:pt idx="45" formatCode="#,##0">
                  <c:v>2495.2393839999563</c:v>
                </c:pt>
                <c:pt idx="46" formatCode="#,##0">
                  <c:v>2491.6751454413265</c:v>
                </c:pt>
                <c:pt idx="47" formatCode="#,##0">
                  <c:v>2567.6663769421416</c:v>
                </c:pt>
                <c:pt idx="48" formatCode="#,##0">
                  <c:v>2517.2069092844772</c:v>
                </c:pt>
                <c:pt idx="49" formatCode="#,##0">
                  <c:v>2234.2813373697818</c:v>
                </c:pt>
                <c:pt idx="50" formatCode="#,##0">
                  <c:v>2434.4249477663102</c:v>
                </c:pt>
                <c:pt idx="51" formatCode="#,##0">
                  <c:v>2311.5158946942688</c:v>
                </c:pt>
                <c:pt idx="52" formatCode="#,##0">
                  <c:v>2526.754397461073</c:v>
                </c:pt>
                <c:pt idx="53" formatCode="#,##0">
                  <c:v>2248.4401407340488</c:v>
                </c:pt>
                <c:pt idx="54" formatCode="#,##0">
                  <c:v>2386.165550109672</c:v>
                </c:pt>
                <c:pt idx="55" formatCode="#,##0">
                  <c:v>2404.2174814628816</c:v>
                </c:pt>
                <c:pt idx="56" formatCode="#,##0">
                  <c:v>2331.9927577337999</c:v>
                </c:pt>
                <c:pt idx="57" formatCode="#,##0">
                  <c:v>2460.1397276094021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8B-432C-AB5E-33A71EB0D799}"/>
            </c:ext>
          </c:extLst>
        </c:ser>
        <c:ser>
          <c:idx val="8"/>
          <c:order val="8"/>
          <c:tx>
            <c:strRef>
              <c:f>'Employment by Industry'!$C$11</c:f>
              <c:strCache>
                <c:ptCount val="1"/>
                <c:pt idx="0">
                  <c:v>  Community and social services</c:v>
                </c:pt>
              </c:strCache>
            </c:strRef>
          </c:tx>
          <c:spPr>
            <a:ln w="381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Industry'!$D$11:$BI$11</c:f>
              <c:numCache>
                <c:formatCode>###\ ###</c:formatCode>
                <c:ptCount val="58"/>
                <c:pt idx="0">
                  <c:v>2714.0665780580348</c:v>
                </c:pt>
                <c:pt idx="1">
                  <c:v>2785.2946473016709</c:v>
                </c:pt>
                <c:pt idx="2">
                  <c:v>2773.1492813844761</c:v>
                </c:pt>
                <c:pt idx="3">
                  <c:v>2831.2545436462747</c:v>
                </c:pt>
                <c:pt idx="4">
                  <c:v>2823.851744890741</c:v>
                </c:pt>
                <c:pt idx="5">
                  <c:v>2835.5595232487726</c:v>
                </c:pt>
                <c:pt idx="6">
                  <c:v>2791.2790499832213</c:v>
                </c:pt>
                <c:pt idx="7">
                  <c:v>2806.6405540491164</c:v>
                </c:pt>
                <c:pt idx="8">
                  <c:v>2843.4966732687276</c:v>
                </c:pt>
                <c:pt idx="9">
                  <c:v>2866.0550430663156</c:v>
                </c:pt>
                <c:pt idx="10">
                  <c:v>2805.0388606091592</c:v>
                </c:pt>
                <c:pt idx="11">
                  <c:v>2985.4135850051975</c:v>
                </c:pt>
                <c:pt idx="12">
                  <c:v>2989.7671176778681</c:v>
                </c:pt>
                <c:pt idx="13">
                  <c:v>3008.3564654808224</c:v>
                </c:pt>
                <c:pt idx="14">
                  <c:v>3009.7830416441607</c:v>
                </c:pt>
                <c:pt idx="15">
                  <c:v>3100.1703691902107</c:v>
                </c:pt>
                <c:pt idx="16">
                  <c:v>3094.0184560624439</c:v>
                </c:pt>
                <c:pt idx="17">
                  <c:v>3224.271379554079</c:v>
                </c:pt>
                <c:pt idx="18">
                  <c:v>3239.5936370700074</c:v>
                </c:pt>
                <c:pt idx="19">
                  <c:v>3251.1573491830472</c:v>
                </c:pt>
                <c:pt idx="20">
                  <c:v>3295.7474227587986</c:v>
                </c:pt>
                <c:pt idx="21">
                  <c:v>3266.0614581521181</c:v>
                </c:pt>
                <c:pt idx="22">
                  <c:v>3373.1698296878412</c:v>
                </c:pt>
                <c:pt idx="23">
                  <c:v>3470.2726218224725</c:v>
                </c:pt>
                <c:pt idx="24">
                  <c:v>3428.0379558875147</c:v>
                </c:pt>
                <c:pt idx="25">
                  <c:v>3530.7014688324739</c:v>
                </c:pt>
                <c:pt idx="26">
                  <c:v>3513.5160026016315</c:v>
                </c:pt>
                <c:pt idx="27">
                  <c:v>3501.1522015511787</c:v>
                </c:pt>
                <c:pt idx="28">
                  <c:v>3449.9297023807535</c:v>
                </c:pt>
                <c:pt idx="29" formatCode="#,##0">
                  <c:v>3548.1470712517594</c:v>
                </c:pt>
                <c:pt idx="30" formatCode="#,##0">
                  <c:v>3581.8219504485587</c:v>
                </c:pt>
                <c:pt idx="31" formatCode="#,##0">
                  <c:v>3624.2825515472286</c:v>
                </c:pt>
                <c:pt idx="32" formatCode="#,##0">
                  <c:v>3670.5317097105558</c:v>
                </c:pt>
                <c:pt idx="33" formatCode="#,##0">
                  <c:v>3543.754104228346</c:v>
                </c:pt>
                <c:pt idx="34" formatCode="#,##0">
                  <c:v>3498.8784462730105</c:v>
                </c:pt>
                <c:pt idx="35" formatCode="#,##0">
                  <c:v>3571.4547389441659</c:v>
                </c:pt>
                <c:pt idx="36" formatCode="#,##0">
                  <c:v>3569.2366285690546</c:v>
                </c:pt>
                <c:pt idx="37" formatCode="#,##0">
                  <c:v>3560.1117684240694</c:v>
                </c:pt>
                <c:pt idx="38" formatCode="#,##0">
                  <c:v>3616.2790672362089</c:v>
                </c:pt>
                <c:pt idx="39" formatCode="#,##0">
                  <c:v>3690.7969528045778</c:v>
                </c:pt>
                <c:pt idx="40" formatCode="#,##0">
                  <c:v>3785.3634252228612</c:v>
                </c:pt>
                <c:pt idx="41" formatCode="#,##0">
                  <c:v>3692.3428876901812</c:v>
                </c:pt>
                <c:pt idx="42" formatCode="#,##0">
                  <c:v>3675.2690811815719</c:v>
                </c:pt>
                <c:pt idx="43" formatCode="#,##0">
                  <c:v>3624.2319277418601</c:v>
                </c:pt>
                <c:pt idx="44" formatCode="#,##0">
                  <c:v>3574.2979592302049</c:v>
                </c:pt>
                <c:pt idx="45" formatCode="#,##0">
                  <c:v>3622.4921781636976</c:v>
                </c:pt>
                <c:pt idx="46" formatCode="#,##0">
                  <c:v>3678.9760560502782</c:v>
                </c:pt>
                <c:pt idx="47" formatCode="#,##0">
                  <c:v>3792.1118907939217</c:v>
                </c:pt>
                <c:pt idx="48" formatCode="#,##0">
                  <c:v>3758.894039746991</c:v>
                </c:pt>
                <c:pt idx="49" formatCode="#,##0">
                  <c:v>3243.9755617828264</c:v>
                </c:pt>
                <c:pt idx="50" formatCode="#,##0">
                  <c:v>3381.228371191632</c:v>
                </c:pt>
                <c:pt idx="51" formatCode="#,##0">
                  <c:v>3550.8521078596073</c:v>
                </c:pt>
                <c:pt idx="52" formatCode="#,##0">
                  <c:v>3567.1380402742325</c:v>
                </c:pt>
                <c:pt idx="53" formatCode="#,##0">
                  <c:v>3401.3882727573332</c:v>
                </c:pt>
                <c:pt idx="54" formatCode="#,##0">
                  <c:v>3191.0101703506152</c:v>
                </c:pt>
                <c:pt idx="55" formatCode="#,##0">
                  <c:v>3264.3799510419954</c:v>
                </c:pt>
                <c:pt idx="56" formatCode="#,##0">
                  <c:v>3545.6454420363966</c:v>
                </c:pt>
                <c:pt idx="57" formatCode="#,##0">
                  <c:v>3821.3274165407429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48B-432C-AB5E-33A71EB0D799}"/>
            </c:ext>
          </c:extLst>
        </c:ser>
        <c:ser>
          <c:idx val="9"/>
          <c:order val="9"/>
          <c:tx>
            <c:strRef>
              <c:f>'Employment by Industry'!$C$12</c:f>
              <c:strCache>
                <c:ptCount val="1"/>
                <c:pt idx="0">
                  <c:v>  Private households</c:v>
                </c:pt>
              </c:strCache>
            </c:strRef>
          </c:tx>
          <c:spPr>
            <a:ln w="381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Industry'!$D$12:$BI$12</c:f>
              <c:numCache>
                <c:formatCode>###\ ###</c:formatCode>
                <c:ptCount val="58"/>
                <c:pt idx="0">
                  <c:v>1232.6325208253047</c:v>
                </c:pt>
                <c:pt idx="1">
                  <c:v>1255.4274226529772</c:v>
                </c:pt>
                <c:pt idx="2">
                  <c:v>1348.4884701450246</c:v>
                </c:pt>
                <c:pt idx="3">
                  <c:v>1375.7916969662849</c:v>
                </c:pt>
                <c:pt idx="4">
                  <c:v>1392.6964777258511</c:v>
                </c:pt>
                <c:pt idx="5">
                  <c:v>1286.0156796612</c:v>
                </c:pt>
                <c:pt idx="6">
                  <c:v>1254.4342146347158</c:v>
                </c:pt>
                <c:pt idx="7">
                  <c:v>1232.1521068490542</c:v>
                </c:pt>
                <c:pt idx="8">
                  <c:v>1270.8585436057028</c:v>
                </c:pt>
                <c:pt idx="9">
                  <c:v>1251.4992590923621</c:v>
                </c:pt>
                <c:pt idx="10">
                  <c:v>1215.3164806952166</c:v>
                </c:pt>
                <c:pt idx="11">
                  <c:v>1212.0931026795658</c:v>
                </c:pt>
                <c:pt idx="12">
                  <c:v>1213.6162603923162</c:v>
                </c:pt>
                <c:pt idx="13">
                  <c:v>1216.1867060387499</c:v>
                </c:pt>
                <c:pt idx="14">
                  <c:v>1200.893054803397</c:v>
                </c:pt>
                <c:pt idx="15">
                  <c:v>1223.6549597278668</c:v>
                </c:pt>
                <c:pt idx="16">
                  <c:v>1257.184783547691</c:v>
                </c:pt>
                <c:pt idx="17">
                  <c:v>1255.3078863450246</c:v>
                </c:pt>
                <c:pt idx="18">
                  <c:v>1225.2851871159787</c:v>
                </c:pt>
                <c:pt idx="19">
                  <c:v>1189.1398893043549</c:v>
                </c:pt>
                <c:pt idx="20">
                  <c:v>1218.9893602860755</c:v>
                </c:pt>
                <c:pt idx="21">
                  <c:v>1215.4474209417056</c:v>
                </c:pt>
                <c:pt idx="22">
                  <c:v>1263.898419328202</c:v>
                </c:pt>
                <c:pt idx="23">
                  <c:v>1244.254478153325</c:v>
                </c:pt>
                <c:pt idx="24">
                  <c:v>1230.5519334333724</c:v>
                </c:pt>
                <c:pt idx="25">
                  <c:v>1290.2691171924578</c:v>
                </c:pt>
                <c:pt idx="26">
                  <c:v>1180.4359630998299</c:v>
                </c:pt>
                <c:pt idx="27">
                  <c:v>1218.6454968812916</c:v>
                </c:pt>
                <c:pt idx="28">
                  <c:v>1288.0790472831152</c:v>
                </c:pt>
                <c:pt idx="29" formatCode="#,##0">
                  <c:v>1291.7544127675872</c:v>
                </c:pt>
                <c:pt idx="30" formatCode="#,##0">
                  <c:v>1280.3976156606259</c:v>
                </c:pt>
                <c:pt idx="31" formatCode="#,##0">
                  <c:v>1293.6124443860508</c:v>
                </c:pt>
                <c:pt idx="32" formatCode="#,##0">
                  <c:v>1257.0343924987271</c:v>
                </c:pt>
                <c:pt idx="33" formatCode="#,##0">
                  <c:v>1296.096703367273</c:v>
                </c:pt>
                <c:pt idx="34" formatCode="#,##0">
                  <c:v>1281.4760404078513</c:v>
                </c:pt>
                <c:pt idx="35" formatCode="#,##0">
                  <c:v>1298.5266182755188</c:v>
                </c:pt>
                <c:pt idx="36" formatCode="#,##0">
                  <c:v>1319.3520884411732</c:v>
                </c:pt>
                <c:pt idx="37" formatCode="#,##0">
                  <c:v>1311.3572928793526</c:v>
                </c:pt>
                <c:pt idx="38" formatCode="#,##0">
                  <c:v>1312.5547413903225</c:v>
                </c:pt>
                <c:pt idx="39" formatCode="#,##0">
                  <c:v>1269.5302469722624</c:v>
                </c:pt>
                <c:pt idx="40" formatCode="#,##0">
                  <c:v>1274.7207860188921</c:v>
                </c:pt>
                <c:pt idx="41" formatCode="#,##0">
                  <c:v>1296.2703914746826</c:v>
                </c:pt>
                <c:pt idx="42" formatCode="#,##0">
                  <c:v>1266.6504423919998</c:v>
                </c:pt>
                <c:pt idx="43" formatCode="#,##0">
                  <c:v>1331.8417307196075</c:v>
                </c:pt>
                <c:pt idx="44" formatCode="#,##0">
                  <c:v>1300.6837710996808</c:v>
                </c:pt>
                <c:pt idx="45" formatCode="#,##0">
                  <c:v>1251.4154663578397</c:v>
                </c:pt>
                <c:pt idx="46" formatCode="#,##0">
                  <c:v>1286.1892962005638</c:v>
                </c:pt>
                <c:pt idx="47" formatCode="#,##0">
                  <c:v>1285.8890428484538</c:v>
                </c:pt>
                <c:pt idx="48" formatCode="#,##0">
                  <c:v>1315.7276169352806</c:v>
                </c:pt>
                <c:pt idx="49" formatCode="#,##0">
                  <c:v>1005.1591300473217</c:v>
                </c:pt>
                <c:pt idx="50" formatCode="#,##0">
                  <c:v>1120.7013689986063</c:v>
                </c:pt>
                <c:pt idx="51" formatCode="#,##0">
                  <c:v>1196.7317787969305</c:v>
                </c:pt>
                <c:pt idx="52" formatCode="#,##0">
                  <c:v>1126.8971135097586</c:v>
                </c:pt>
                <c:pt idx="53" formatCode="#,##0">
                  <c:v>1194.2743413450387</c:v>
                </c:pt>
                <c:pt idx="54" formatCode="#,##0">
                  <c:v>1129.7513379035561</c:v>
                </c:pt>
                <c:pt idx="55" formatCode="#,##0">
                  <c:v>1258.4425251782859</c:v>
                </c:pt>
                <c:pt idx="56" formatCode="#,##0">
                  <c:v>1072.1099233303044</c:v>
                </c:pt>
                <c:pt idx="57" formatCode="#,##0">
                  <c:v>1123.8790196344044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48B-432C-AB5E-33A71EB0D799}"/>
            </c:ext>
          </c:extLst>
        </c:ser>
        <c:ser>
          <c:idx val="10"/>
          <c:order val="10"/>
          <c:tx>
            <c:strRef>
              <c:f>'Employment by Industry'!$C$13</c:f>
              <c:strCache>
                <c:ptCount val="1"/>
                <c:pt idx="0">
                  <c:v>  Other</c:v>
                </c:pt>
              </c:strCache>
            </c:strRef>
          </c:tx>
          <c:spPr>
            <a:ln w="381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'Employment by Industry'!$D$2:$BI$2</c:f>
              <c:numCache>
                <c:formatCode>@</c:formatCode>
                <c:ptCount val="58"/>
                <c:pt idx="0">
                  <c:v>2008</c:v>
                </c:pt>
                <c:pt idx="1">
                  <c:v>2008</c:v>
                </c:pt>
                <c:pt idx="2">
                  <c:v>2008</c:v>
                </c:pt>
                <c:pt idx="3">
                  <c:v>2008</c:v>
                </c:pt>
                <c:pt idx="4">
                  <c:v>2009</c:v>
                </c:pt>
                <c:pt idx="5">
                  <c:v>2009</c:v>
                </c:pt>
                <c:pt idx="6">
                  <c:v>2009</c:v>
                </c:pt>
                <c:pt idx="7">
                  <c:v>2009</c:v>
                </c:pt>
                <c:pt idx="8">
                  <c:v>2010</c:v>
                </c:pt>
                <c:pt idx="9">
                  <c:v>2010</c:v>
                </c:pt>
                <c:pt idx="10">
                  <c:v>2010</c:v>
                </c:pt>
                <c:pt idx="11">
                  <c:v>2010</c:v>
                </c:pt>
                <c:pt idx="12">
                  <c:v>2011</c:v>
                </c:pt>
                <c:pt idx="13">
                  <c:v>2011</c:v>
                </c:pt>
                <c:pt idx="14">
                  <c:v>2011</c:v>
                </c:pt>
                <c:pt idx="15">
                  <c:v>2011</c:v>
                </c:pt>
                <c:pt idx="16">
                  <c:v>2012</c:v>
                </c:pt>
                <c:pt idx="17">
                  <c:v>2012</c:v>
                </c:pt>
                <c:pt idx="18">
                  <c:v>2012</c:v>
                </c:pt>
                <c:pt idx="19">
                  <c:v>2012</c:v>
                </c:pt>
                <c:pt idx="20">
                  <c:v>2013</c:v>
                </c:pt>
                <c:pt idx="21">
                  <c:v>2013</c:v>
                </c:pt>
                <c:pt idx="22">
                  <c:v>2013</c:v>
                </c:pt>
                <c:pt idx="23">
                  <c:v>2013</c:v>
                </c:pt>
                <c:pt idx="24">
                  <c:v>2014</c:v>
                </c:pt>
                <c:pt idx="25">
                  <c:v>2014</c:v>
                </c:pt>
                <c:pt idx="26">
                  <c:v>2014</c:v>
                </c:pt>
                <c:pt idx="27">
                  <c:v>2014</c:v>
                </c:pt>
                <c:pt idx="28">
                  <c:v>2015</c:v>
                </c:pt>
                <c:pt idx="29" formatCode="#,##0">
                  <c:v>2015</c:v>
                </c:pt>
                <c:pt idx="30" formatCode="#,##0">
                  <c:v>2015</c:v>
                </c:pt>
                <c:pt idx="31" formatCode="#,##0">
                  <c:v>2015</c:v>
                </c:pt>
                <c:pt idx="32" formatCode="#,##0">
                  <c:v>2016</c:v>
                </c:pt>
                <c:pt idx="33" formatCode="#,##0">
                  <c:v>2016</c:v>
                </c:pt>
                <c:pt idx="34" formatCode="#,##0">
                  <c:v>2016</c:v>
                </c:pt>
                <c:pt idx="35" formatCode="#,##0">
                  <c:v>2016</c:v>
                </c:pt>
                <c:pt idx="36" formatCode="#,##0">
                  <c:v>2017</c:v>
                </c:pt>
                <c:pt idx="37" formatCode="#,##0">
                  <c:v>2017</c:v>
                </c:pt>
                <c:pt idx="38" formatCode="#,##0">
                  <c:v>2017</c:v>
                </c:pt>
                <c:pt idx="39" formatCode="#,##0">
                  <c:v>2017</c:v>
                </c:pt>
                <c:pt idx="40" formatCode="#,##0">
                  <c:v>2018</c:v>
                </c:pt>
                <c:pt idx="41" formatCode="#,##0">
                  <c:v>2018</c:v>
                </c:pt>
                <c:pt idx="42" formatCode="#,##0">
                  <c:v>2018</c:v>
                </c:pt>
                <c:pt idx="43" formatCode="#,##0">
                  <c:v>2018</c:v>
                </c:pt>
                <c:pt idx="44" formatCode="#,##0">
                  <c:v>2019</c:v>
                </c:pt>
                <c:pt idx="45" formatCode="#,##0">
                  <c:v>2019</c:v>
                </c:pt>
                <c:pt idx="46" formatCode="#,##0">
                  <c:v>2019</c:v>
                </c:pt>
                <c:pt idx="47" formatCode="#,##0">
                  <c:v>2019</c:v>
                </c:pt>
                <c:pt idx="48" formatCode="#,##0">
                  <c:v>2020</c:v>
                </c:pt>
                <c:pt idx="49" formatCode="#,##0">
                  <c:v>2020</c:v>
                </c:pt>
                <c:pt idx="50" formatCode="#,##0">
                  <c:v>2020</c:v>
                </c:pt>
                <c:pt idx="51" formatCode="#,##0">
                  <c:v>2020</c:v>
                </c:pt>
                <c:pt idx="52" formatCode="#,##0">
                  <c:v>2021</c:v>
                </c:pt>
                <c:pt idx="53" formatCode="#,##0">
                  <c:v>2021</c:v>
                </c:pt>
                <c:pt idx="54" formatCode="#,##0">
                  <c:v>2021</c:v>
                </c:pt>
                <c:pt idx="55" formatCode="#,##0">
                  <c:v>2021</c:v>
                </c:pt>
                <c:pt idx="56" formatCode="#,##0">
                  <c:v>2022</c:v>
                </c:pt>
                <c:pt idx="57" formatCode="#,##0">
                  <c:v>2022</c:v>
                </c:pt>
              </c:numCache>
            </c:numRef>
          </c:cat>
          <c:val>
            <c:numRef>
              <c:f>'Employment by Industry'!$D$13:$BI$13</c:f>
              <c:numCache>
                <c:formatCode>###\ ###</c:formatCode>
                <c:ptCount val="58"/>
                <c:pt idx="0">
                  <c:v>0</c:v>
                </c:pt>
                <c:pt idx="1">
                  <c:v>4.7478768653396433</c:v>
                </c:pt>
                <c:pt idx="2">
                  <c:v>3.5975045106558357</c:v>
                </c:pt>
                <c:pt idx="3">
                  <c:v>5.143257652992518</c:v>
                </c:pt>
                <c:pt idx="4">
                  <c:v>5.0370794299954298</c:v>
                </c:pt>
                <c:pt idx="5">
                  <c:v>2.3469214757463943</c:v>
                </c:pt>
                <c:pt idx="6">
                  <c:v>7.0402721665380419</c:v>
                </c:pt>
                <c:pt idx="7">
                  <c:v>3.6228789693737227</c:v>
                </c:pt>
                <c:pt idx="8">
                  <c:v>6.7792622935512696</c:v>
                </c:pt>
                <c:pt idx="9">
                  <c:v>7.169384445366072</c:v>
                </c:pt>
                <c:pt idx="10">
                  <c:v>1.2950446679478349</c:v>
                </c:pt>
                <c:pt idx="11">
                  <c:v>0.62667567747573971</c:v>
                </c:pt>
                <c:pt idx="12">
                  <c:v>5.7991330313653666</c:v>
                </c:pt>
                <c:pt idx="13">
                  <c:v>2.9846389539402569</c:v>
                </c:pt>
                <c:pt idx="14">
                  <c:v>3.8368664490457984</c:v>
                </c:pt>
                <c:pt idx="15">
                  <c:v>6.4950283274468097</c:v>
                </c:pt>
                <c:pt idx="16">
                  <c:v>6.9048393109120676</c:v>
                </c:pt>
                <c:pt idx="17">
                  <c:v>4.3467861717602219</c:v>
                </c:pt>
                <c:pt idx="18">
                  <c:v>0.88820875158647739</c:v>
                </c:pt>
                <c:pt idx="19">
                  <c:v>1.9196197344420147</c:v>
                </c:pt>
                <c:pt idx="20">
                  <c:v>2.5916429785440398</c:v>
                </c:pt>
                <c:pt idx="21">
                  <c:v>4.1065279715013183</c:v>
                </c:pt>
                <c:pt idx="22">
                  <c:v>2.8184036400285404</c:v>
                </c:pt>
                <c:pt idx="23">
                  <c:v>2.7848272482830856</c:v>
                </c:pt>
                <c:pt idx="24">
                  <c:v>3.4520692965645097</c:v>
                </c:pt>
                <c:pt idx="25">
                  <c:v>2.6258783403059409</c:v>
                </c:pt>
                <c:pt idx="26">
                  <c:v>3.0170441874328731</c:v>
                </c:pt>
                <c:pt idx="27">
                  <c:v>6.6369276482345159</c:v>
                </c:pt>
                <c:pt idx="28">
                  <c:v>4.4751246493606907</c:v>
                </c:pt>
                <c:pt idx="29" formatCode="#,##0">
                  <c:v>3.7076830401678116</c:v>
                </c:pt>
                <c:pt idx="30" formatCode="#,##0">
                  <c:v>3.8884033431478588</c:v>
                </c:pt>
                <c:pt idx="31" formatCode="#,##0">
                  <c:v>3.5908992827069079</c:v>
                </c:pt>
                <c:pt idx="32" formatCode="#,##0">
                  <c:v>3.5709968519210649</c:v>
                </c:pt>
                <c:pt idx="33" formatCode="#,##0">
                  <c:v>4.195966257553347</c:v>
                </c:pt>
                <c:pt idx="34" formatCode="#,##0">
                  <c:v>5.0671143377515593</c:v>
                </c:pt>
                <c:pt idx="35" formatCode="#,##0">
                  <c:v>4.5388551896849147</c:v>
                </c:pt>
                <c:pt idx="36" formatCode="#,##0">
                  <c:v>11.074858183644027</c:v>
                </c:pt>
                <c:pt idx="37" formatCode="#,##0">
                  <c:v>2.7004924187672437</c:v>
                </c:pt>
                <c:pt idx="38" formatCode="#,##0">
                  <c:v>2.7920389521240887</c:v>
                </c:pt>
                <c:pt idx="39" formatCode="#,##0">
                  <c:v>5.7898908977642405</c:v>
                </c:pt>
                <c:pt idx="40" formatCode="#,##0">
                  <c:v>12.475198660462842</c:v>
                </c:pt>
                <c:pt idx="41" formatCode="#,##0">
                  <c:v>7.6347099049523042</c:v>
                </c:pt>
                <c:pt idx="42" formatCode="#,##0">
                  <c:v>10.619761376638056</c:v>
                </c:pt>
                <c:pt idx="43" formatCode="#,##0">
                  <c:v>8.9291329576733833</c:v>
                </c:pt>
                <c:pt idx="44" formatCode="#,##0">
                  <c:v>7.332940034151008</c:v>
                </c:pt>
                <c:pt idx="45" formatCode="#,##0">
                  <c:v>5.8061725999708598</c:v>
                </c:pt>
                <c:pt idx="46" formatCode="#,##0">
                  <c:v>4.6953783374529445</c:v>
                </c:pt>
                <c:pt idx="47" formatCode="#,##0">
                  <c:v>8.8205976071849292</c:v>
                </c:pt>
                <c:pt idx="48" formatCode="#,##0">
                  <c:v>11.186941249416902</c:v>
                </c:pt>
                <c:pt idx="49" formatCode="#,##0">
                  <c:v>26.846628228407702</c:v>
                </c:pt>
                <c:pt idx="50" formatCode="#,##0">
                  <c:v>11.973432174673009</c:v>
                </c:pt>
                <c:pt idx="51" formatCode="#,##0">
                  <c:v>8.9448953553862012</c:v>
                </c:pt>
                <c:pt idx="52" formatCode="#,##0">
                  <c:v>13.931907753340035</c:v>
                </c:pt>
                <c:pt idx="53" formatCode="#,##0">
                  <c:v>26.856619665624901</c:v>
                </c:pt>
                <c:pt idx="54" formatCode="#,##0">
                  <c:v>4.740790187952979</c:v>
                </c:pt>
                <c:pt idx="55" formatCode="#,##0">
                  <c:v>2.6080824795922397</c:v>
                </c:pt>
                <c:pt idx="56" formatCode="#,##0">
                  <c:v>4.4410767620755216</c:v>
                </c:pt>
                <c:pt idx="57" formatCode="#,##0">
                  <c:v>18.456759578427917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48B-432C-AB5E-33A71EB0D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2774399"/>
        <c:axId val="612786047"/>
      </c:lineChart>
      <c:catAx>
        <c:axId val="612774399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86047"/>
        <c:crosses val="autoZero"/>
        <c:auto val="1"/>
        <c:lblAlgn val="ctr"/>
        <c:lblOffset val="100"/>
        <c:tickLblSkip val="4"/>
        <c:noMultiLvlLbl val="0"/>
      </c:catAx>
      <c:valAx>
        <c:axId val="61278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Number Employed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\ \.\ 0\ \M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774399"/>
        <c:crosses val="autoZero"/>
        <c:crossBetween val="midCat"/>
        <c:dispUnits>
          <c:builtInUnit val="hundred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Employment Change</a:t>
            </a:r>
            <a:r>
              <a:rPr lang="en-US" baseline="0"/>
              <a:t> by Industry</a:t>
            </a:r>
          </a:p>
          <a:p>
            <a:pPr>
              <a:defRPr/>
            </a:pPr>
            <a:r>
              <a:rPr lang="en-US" sz="800"/>
              <a:t>This</a:t>
            </a:r>
            <a:r>
              <a:rPr lang="en-US" sz="800" baseline="0"/>
              <a:t> chart shows the number of jobs that were created or lost in major </a:t>
            </a:r>
          </a:p>
          <a:p>
            <a:pPr>
              <a:defRPr/>
            </a:pPr>
            <a:r>
              <a:rPr lang="en-US" sz="800" baseline="0"/>
              <a:t>industries in South Africa from 2008-2022</a:t>
            </a:r>
            <a:endParaRPr lang="en-US" sz="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'Employment Change by Industry'!$J$3</c:f>
              <c:strCache>
                <c:ptCount val="1"/>
                <c:pt idx="0">
                  <c:v>CHANGE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'Employment Change by Industry'!$I$4:$I$14</c:f>
              <c:strCache>
                <c:ptCount val="11"/>
                <c:pt idx="0">
                  <c:v>  Community and social services</c:v>
                </c:pt>
                <c:pt idx="1">
                  <c:v>  Finance</c:v>
                </c:pt>
                <c:pt idx="2">
                  <c:v>  Transport</c:v>
                </c:pt>
                <c:pt idx="3">
                  <c:v>  Mining</c:v>
                </c:pt>
                <c:pt idx="4">
                  <c:v>  Agriculture</c:v>
                </c:pt>
                <c:pt idx="5">
                  <c:v>  Other</c:v>
                </c:pt>
                <c:pt idx="6">
                  <c:v>  Utilities</c:v>
                </c:pt>
                <c:pt idx="7">
                  <c:v>  Construction</c:v>
                </c:pt>
                <c:pt idx="8">
                  <c:v>  Private households</c:v>
                </c:pt>
                <c:pt idx="9">
                  <c:v>  Trade</c:v>
                </c:pt>
                <c:pt idx="10">
                  <c:v>  Manufacturing</c:v>
                </c:pt>
              </c:strCache>
            </c:strRef>
          </c:cat>
          <c:val>
            <c:numRef>
              <c:f>'Employment Change by Industry'!$J$4:$J$14</c:f>
              <c:numCache>
                <c:formatCode>#,##0</c:formatCode>
                <c:ptCount val="11"/>
                <c:pt idx="0">
                  <c:v>831.57886397836182</c:v>
                </c:pt>
                <c:pt idx="1">
                  <c:v>552.20198856914294</c:v>
                </c:pt>
                <c:pt idx="2">
                  <c:v>152.75154470998075</c:v>
                </c:pt>
                <c:pt idx="3">
                  <c:v>53.186114909846708</c:v>
                </c:pt>
                <c:pt idx="4">
                  <c:v>6.3297633714302037</c:v>
                </c:pt>
                <c:pt idx="5">
                  <c:v>4.4410767620755216</c:v>
                </c:pt>
                <c:pt idx="6">
                  <c:v>0.55270522641033892</c:v>
                </c:pt>
                <c:pt idx="7">
                  <c:v>-107.52618583002504</c:v>
                </c:pt>
                <c:pt idx="8">
                  <c:v>-160.52259749500035</c:v>
                </c:pt>
                <c:pt idx="9">
                  <c:v>-324.72147412687445</c:v>
                </c:pt>
                <c:pt idx="10">
                  <c:v>-531.8046716085712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8-4A14-9394-2B90DAD9DB7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66157440"/>
        <c:axId val="1066164512"/>
      </c:barChart>
      <c:catAx>
        <c:axId val="106615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64512"/>
        <c:crosses val="autoZero"/>
        <c:auto val="1"/>
        <c:lblAlgn val="ctr"/>
        <c:lblOffset val="100"/>
        <c:noMultiLvlLbl val="0"/>
      </c:catAx>
      <c:valAx>
        <c:axId val="10661645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Number</a:t>
                </a:r>
                <a:r>
                  <a:rPr lang="en-ZA" baseline="0"/>
                  <a:t> of Jobs Created (Thousands)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106615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sz="2000"/>
              <a:t>Employment Change</a:t>
            </a:r>
            <a:r>
              <a:rPr lang="en-US" sz="2000" baseline="0"/>
              <a:t> by Industry</a:t>
            </a:r>
          </a:p>
          <a:p>
            <a:pPr>
              <a:defRPr/>
            </a:pPr>
            <a:r>
              <a:rPr lang="en-US" sz="800"/>
              <a:t>This</a:t>
            </a:r>
            <a:r>
              <a:rPr lang="en-US" sz="800" baseline="0"/>
              <a:t> chart shows the number of jobs that were created or lost in major </a:t>
            </a:r>
          </a:p>
          <a:p>
            <a:pPr>
              <a:defRPr/>
            </a:pPr>
            <a:r>
              <a:rPr lang="en-US" sz="800" baseline="0"/>
              <a:t>industries in South Africa from 2008-2022</a:t>
            </a:r>
            <a:endParaRPr lang="en-US" sz="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'Employment Change by Industry'!$J$3</c:f>
              <c:strCache>
                <c:ptCount val="1"/>
                <c:pt idx="0">
                  <c:v>CHANGE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'Employment Change by Industry'!$I$4:$I$14</c:f>
              <c:strCache>
                <c:ptCount val="11"/>
                <c:pt idx="0">
                  <c:v>  Community and social services</c:v>
                </c:pt>
                <c:pt idx="1">
                  <c:v>  Finance</c:v>
                </c:pt>
                <c:pt idx="2">
                  <c:v>  Transport</c:v>
                </c:pt>
                <c:pt idx="3">
                  <c:v>  Mining</c:v>
                </c:pt>
                <c:pt idx="4">
                  <c:v>  Agriculture</c:v>
                </c:pt>
                <c:pt idx="5">
                  <c:v>  Other</c:v>
                </c:pt>
                <c:pt idx="6">
                  <c:v>  Utilities</c:v>
                </c:pt>
                <c:pt idx="7">
                  <c:v>  Construction</c:v>
                </c:pt>
                <c:pt idx="8">
                  <c:v>  Private households</c:v>
                </c:pt>
                <c:pt idx="9">
                  <c:v>  Trade</c:v>
                </c:pt>
                <c:pt idx="10">
                  <c:v>  Manufacturing</c:v>
                </c:pt>
              </c:strCache>
            </c:strRef>
          </c:cat>
          <c:val>
            <c:numRef>
              <c:f>'Employment Change by Industry'!$J$4:$J$14</c:f>
              <c:numCache>
                <c:formatCode>#,##0</c:formatCode>
                <c:ptCount val="11"/>
                <c:pt idx="0">
                  <c:v>831.57886397836182</c:v>
                </c:pt>
                <c:pt idx="1">
                  <c:v>552.20198856914294</c:v>
                </c:pt>
                <c:pt idx="2">
                  <c:v>152.75154470998075</c:v>
                </c:pt>
                <c:pt idx="3">
                  <c:v>53.186114909846708</c:v>
                </c:pt>
                <c:pt idx="4">
                  <c:v>6.3297633714302037</c:v>
                </c:pt>
                <c:pt idx="5">
                  <c:v>4.4410767620755216</c:v>
                </c:pt>
                <c:pt idx="6">
                  <c:v>0.55270522641033892</c:v>
                </c:pt>
                <c:pt idx="7">
                  <c:v>-107.52618583002504</c:v>
                </c:pt>
                <c:pt idx="8">
                  <c:v>-160.52259749500035</c:v>
                </c:pt>
                <c:pt idx="9">
                  <c:v>-324.72147412687445</c:v>
                </c:pt>
                <c:pt idx="10">
                  <c:v>-531.8046716085712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3-414A-B8B5-C968E813C4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66157440"/>
        <c:axId val="1066164512"/>
      </c:barChart>
      <c:catAx>
        <c:axId val="106615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164512"/>
        <c:crosses val="autoZero"/>
        <c:auto val="1"/>
        <c:lblAlgn val="ctr"/>
        <c:lblOffset val="100"/>
        <c:noMultiLvlLbl val="0"/>
      </c:catAx>
      <c:valAx>
        <c:axId val="10661645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Number</a:t>
                </a:r>
                <a:r>
                  <a:rPr lang="en-ZA" baseline="0"/>
                  <a:t> of Jobs Created (Thousands)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crossAx val="106615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  </a:t>
            </a:r>
            <a:r>
              <a:rPr lang="en-US" sz="1400" b="1"/>
              <a:t>Unemployment Rate</a:t>
            </a:r>
          </a:p>
          <a:p>
            <a:pPr algn="ctr">
              <a:defRPr/>
            </a:pPr>
            <a:r>
              <a:rPr lang="en-US" sz="800"/>
              <a:t>Unemployment Rate in South Africa from 2008 to 2022 </a:t>
            </a:r>
          </a:p>
        </c:rich>
      </c:tx>
      <c:layout>
        <c:manualLayout>
          <c:xMode val="edge"/>
          <c:yMode val="edge"/>
          <c:x val="0.13181074330082432"/>
          <c:y val="2.8289488338939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98283296053548E-2"/>
          <c:y val="0.15668283597625351"/>
          <c:w val="0.92468034014859857"/>
          <c:h val="0.73124476201351396"/>
        </c:manualLayout>
      </c:layout>
      <c:lineChart>
        <c:grouping val="standard"/>
        <c:varyColors val="0"/>
        <c:ser>
          <c:idx val="0"/>
          <c:order val="0"/>
          <c:tx>
            <c:strRef>
              <c:f>'Unemployment Rate Total'!$A$8</c:f>
              <c:strCache>
                <c:ptCount val="1"/>
                <c:pt idx="0">
                  <c:v>  Unemployment rate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'Unemployment Rate Total'!$B$7:$BG$7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Rate Total'!$B$8:$BG$8</c:f>
              <c:numCache>
                <c:formatCode>0%</c:formatCode>
                <c:ptCount val="58"/>
                <c:pt idx="0">
                  <c:v>0.23199999999999998</c:v>
                </c:pt>
                <c:pt idx="1">
                  <c:v>0.22600000000000001</c:v>
                </c:pt>
                <c:pt idx="2">
                  <c:v>0.22800000000000001</c:v>
                </c:pt>
                <c:pt idx="3">
                  <c:v>0.215</c:v>
                </c:pt>
                <c:pt idx="4">
                  <c:v>0.23</c:v>
                </c:pt>
                <c:pt idx="5">
                  <c:v>0.23199999999999998</c:v>
                </c:pt>
                <c:pt idx="6">
                  <c:v>0.245</c:v>
                </c:pt>
                <c:pt idx="7">
                  <c:v>0.24100000000000002</c:v>
                </c:pt>
                <c:pt idx="8">
                  <c:v>0.251</c:v>
                </c:pt>
                <c:pt idx="9">
                  <c:v>0.251</c:v>
                </c:pt>
                <c:pt idx="10">
                  <c:v>0.254</c:v>
                </c:pt>
                <c:pt idx="11">
                  <c:v>0.23899999999999999</c:v>
                </c:pt>
                <c:pt idx="12">
                  <c:v>0.248</c:v>
                </c:pt>
                <c:pt idx="13">
                  <c:v>0.25600000000000001</c:v>
                </c:pt>
                <c:pt idx="14">
                  <c:v>0.25</c:v>
                </c:pt>
                <c:pt idx="15">
                  <c:v>0.23800000000000002</c:v>
                </c:pt>
                <c:pt idx="16">
                  <c:v>0.25</c:v>
                </c:pt>
                <c:pt idx="17">
                  <c:v>0.248</c:v>
                </c:pt>
                <c:pt idx="18">
                  <c:v>0.252</c:v>
                </c:pt>
                <c:pt idx="19">
                  <c:v>0.245</c:v>
                </c:pt>
                <c:pt idx="20">
                  <c:v>0.25</c:v>
                </c:pt>
                <c:pt idx="21">
                  <c:v>0.253</c:v>
                </c:pt>
                <c:pt idx="22">
                  <c:v>0.245</c:v>
                </c:pt>
                <c:pt idx="23">
                  <c:v>0.24100000000000002</c:v>
                </c:pt>
                <c:pt idx="24">
                  <c:v>0.252</c:v>
                </c:pt>
                <c:pt idx="25">
                  <c:v>0.255</c:v>
                </c:pt>
                <c:pt idx="26">
                  <c:v>0.254</c:v>
                </c:pt>
                <c:pt idx="27">
                  <c:v>0.24299999999999999</c:v>
                </c:pt>
                <c:pt idx="28">
                  <c:v>0.26400000000000001</c:v>
                </c:pt>
                <c:pt idx="29">
                  <c:v>0.25</c:v>
                </c:pt>
                <c:pt idx="30">
                  <c:v>0.255</c:v>
                </c:pt>
                <c:pt idx="31">
                  <c:v>0.245</c:v>
                </c:pt>
                <c:pt idx="32">
                  <c:v>0.26700000000000002</c:v>
                </c:pt>
                <c:pt idx="33">
                  <c:v>0.26600000000000001</c:v>
                </c:pt>
                <c:pt idx="34">
                  <c:v>0.27100000000000002</c:v>
                </c:pt>
                <c:pt idx="35">
                  <c:v>0.26500000000000001</c:v>
                </c:pt>
                <c:pt idx="36">
                  <c:v>0.27699999999999997</c:v>
                </c:pt>
                <c:pt idx="37">
                  <c:v>0.27699999999999997</c:v>
                </c:pt>
                <c:pt idx="38">
                  <c:v>0.27699999999999997</c:v>
                </c:pt>
                <c:pt idx="39">
                  <c:v>0.26700000000000002</c:v>
                </c:pt>
                <c:pt idx="40">
                  <c:v>0.26700000000000002</c:v>
                </c:pt>
                <c:pt idx="41">
                  <c:v>0.27200000000000002</c:v>
                </c:pt>
                <c:pt idx="42">
                  <c:v>0.27500000000000002</c:v>
                </c:pt>
                <c:pt idx="43">
                  <c:v>0.27100000000000002</c:v>
                </c:pt>
                <c:pt idx="44">
                  <c:v>0.27600000000000002</c:v>
                </c:pt>
                <c:pt idx="45">
                  <c:v>0.28999999999999998</c:v>
                </c:pt>
                <c:pt idx="46">
                  <c:v>0.29100000000000004</c:v>
                </c:pt>
                <c:pt idx="47">
                  <c:v>0.29100000000000004</c:v>
                </c:pt>
                <c:pt idx="48">
                  <c:v>0.30099999999999999</c:v>
                </c:pt>
                <c:pt idx="49">
                  <c:v>0.23300000000000001</c:v>
                </c:pt>
                <c:pt idx="50">
                  <c:v>0.308</c:v>
                </c:pt>
                <c:pt idx="51">
                  <c:v>0.32500000000000001</c:v>
                </c:pt>
                <c:pt idx="52">
                  <c:v>0.32600000000000001</c:v>
                </c:pt>
                <c:pt idx="53">
                  <c:v>0.34399999999999997</c:v>
                </c:pt>
                <c:pt idx="54">
                  <c:v>0.34899999999999998</c:v>
                </c:pt>
                <c:pt idx="55">
                  <c:v>0.35299999999999998</c:v>
                </c:pt>
                <c:pt idx="56">
                  <c:v>0.34499999999999997</c:v>
                </c:pt>
                <c:pt idx="57">
                  <c:v>0.33899999999999997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D-4724-A859-988F207B74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514365904"/>
        <c:axId val="514358000"/>
      </c:lineChart>
      <c:catAx>
        <c:axId val="51436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358000"/>
        <c:crosses val="autoZero"/>
        <c:auto val="1"/>
        <c:lblAlgn val="ctr"/>
        <c:lblOffset val="100"/>
        <c:tickLblSkip val="12"/>
        <c:noMultiLvlLbl val="0"/>
      </c:catAx>
      <c:valAx>
        <c:axId val="5143580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36590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400"/>
              <a:t>Unemployment Rate</a:t>
            </a:r>
            <a:r>
              <a:rPr lang="en-ZA" sz="1400" baseline="0"/>
              <a:t> by Race</a:t>
            </a:r>
            <a:endParaRPr lang="en-ZA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'Unemployment by Race'!$B$11</c:f>
              <c:strCache>
                <c:ptCount val="1"/>
                <c:pt idx="0">
                  <c:v>Black/African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Race'!$C$11:$BH$11</c:f>
              <c:numCache>
                <c:formatCode>0%</c:formatCode>
                <c:ptCount val="58"/>
                <c:pt idx="0">
                  <c:v>0.36</c:v>
                </c:pt>
                <c:pt idx="1">
                  <c:v>0.34499999999999997</c:v>
                </c:pt>
                <c:pt idx="2">
                  <c:v>0.34600000000000003</c:v>
                </c:pt>
                <c:pt idx="3">
                  <c:v>0.33799999999999997</c:v>
                </c:pt>
                <c:pt idx="4">
                  <c:v>0.35600000000000004</c:v>
                </c:pt>
                <c:pt idx="5">
                  <c:v>0.37200000000000005</c:v>
                </c:pt>
                <c:pt idx="6">
                  <c:v>0.39299999999999996</c:v>
                </c:pt>
                <c:pt idx="7">
                  <c:v>0.39200000000000002</c:v>
                </c:pt>
                <c:pt idx="8">
                  <c:v>0.40600000000000003</c:v>
                </c:pt>
                <c:pt idx="9">
                  <c:v>0.40799999999999997</c:v>
                </c:pt>
                <c:pt idx="10">
                  <c:v>0.42100000000000004</c:v>
                </c:pt>
                <c:pt idx="11">
                  <c:v>0.41</c:v>
                </c:pt>
                <c:pt idx="12">
                  <c:v>0.41499999999999998</c:v>
                </c:pt>
                <c:pt idx="13">
                  <c:v>0.41799999999999998</c:v>
                </c:pt>
                <c:pt idx="14">
                  <c:v>0.40799999999999997</c:v>
                </c:pt>
                <c:pt idx="15">
                  <c:v>0.4</c:v>
                </c:pt>
                <c:pt idx="16">
                  <c:v>0.41299999999999998</c:v>
                </c:pt>
                <c:pt idx="17">
                  <c:v>0.40799999999999997</c:v>
                </c:pt>
                <c:pt idx="18">
                  <c:v>0.40500000000000003</c:v>
                </c:pt>
                <c:pt idx="19">
                  <c:v>0.40100000000000002</c:v>
                </c:pt>
                <c:pt idx="20">
                  <c:v>0.41100000000000003</c:v>
                </c:pt>
                <c:pt idx="21">
                  <c:v>0.41</c:v>
                </c:pt>
                <c:pt idx="22">
                  <c:v>0.39600000000000002</c:v>
                </c:pt>
                <c:pt idx="23">
                  <c:v>0.38500000000000001</c:v>
                </c:pt>
                <c:pt idx="24">
                  <c:v>0.39899999999999997</c:v>
                </c:pt>
                <c:pt idx="25">
                  <c:v>0.39899999999999997</c:v>
                </c:pt>
                <c:pt idx="26">
                  <c:v>0.40399999999999997</c:v>
                </c:pt>
                <c:pt idx="27">
                  <c:v>0.39</c:v>
                </c:pt>
                <c:pt idx="28">
                  <c:v>0.40600000000000003</c:v>
                </c:pt>
                <c:pt idx="29">
                  <c:v>0.39</c:v>
                </c:pt>
                <c:pt idx="30">
                  <c:v>0.38799999999999996</c:v>
                </c:pt>
                <c:pt idx="31">
                  <c:v>0.38200000000000001</c:v>
                </c:pt>
                <c:pt idx="32">
                  <c:v>0.40799999999999997</c:v>
                </c:pt>
                <c:pt idx="33">
                  <c:v>0.40899999999999997</c:v>
                </c:pt>
                <c:pt idx="34">
                  <c:v>0.40600000000000003</c:v>
                </c:pt>
                <c:pt idx="35">
                  <c:v>0.40100000000000002</c:v>
                </c:pt>
                <c:pt idx="36">
                  <c:v>0.40899999999999997</c:v>
                </c:pt>
                <c:pt idx="37">
                  <c:v>0.40899999999999997</c:v>
                </c:pt>
                <c:pt idx="38">
                  <c:v>0.41</c:v>
                </c:pt>
                <c:pt idx="39">
                  <c:v>0.40700000000000003</c:v>
                </c:pt>
                <c:pt idx="40">
                  <c:v>0.41</c:v>
                </c:pt>
                <c:pt idx="41">
                  <c:v>0.41499999999999998</c:v>
                </c:pt>
                <c:pt idx="42">
                  <c:v>0.41799999999999998</c:v>
                </c:pt>
                <c:pt idx="43">
                  <c:v>0.41100000000000003</c:v>
                </c:pt>
                <c:pt idx="44">
                  <c:v>0.42499999999999999</c:v>
                </c:pt>
                <c:pt idx="45">
                  <c:v>0.43</c:v>
                </c:pt>
                <c:pt idx="46">
                  <c:v>0.43099999999999999</c:v>
                </c:pt>
                <c:pt idx="47">
                  <c:v>0.43</c:v>
                </c:pt>
                <c:pt idx="48">
                  <c:v>0.441</c:v>
                </c:pt>
                <c:pt idx="49">
                  <c:v>0.46299999999999997</c:v>
                </c:pt>
                <c:pt idx="50">
                  <c:v>0.47399999999999998</c:v>
                </c:pt>
                <c:pt idx="51">
                  <c:v>0.47200000000000003</c:v>
                </c:pt>
                <c:pt idx="52">
                  <c:v>0.47899999999999998</c:v>
                </c:pt>
                <c:pt idx="53">
                  <c:v>0.48700000000000004</c:v>
                </c:pt>
                <c:pt idx="54">
                  <c:v>0.51100000000000001</c:v>
                </c:pt>
                <c:pt idx="55">
                  <c:v>0.50700000000000001</c:v>
                </c:pt>
                <c:pt idx="56">
                  <c:v>0.501</c:v>
                </c:pt>
                <c:pt idx="57">
                  <c:v>0.48299999999999998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5-4E59-A5E7-43DE39FED842}"/>
            </c:ext>
          </c:extLst>
        </c:ser>
        <c:ser>
          <c:idx val="1"/>
          <c:order val="1"/>
          <c:tx>
            <c:strRef>
              <c:f>'Unemployment by Race'!$B$12</c:f>
              <c:strCache>
                <c:ptCount val="1"/>
                <c:pt idx="0">
                  <c:v>Coloured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Race'!$C$12:$BH$12</c:f>
              <c:numCache>
                <c:formatCode>0%</c:formatCode>
                <c:ptCount val="58"/>
                <c:pt idx="0">
                  <c:v>0.23300000000000001</c:v>
                </c:pt>
                <c:pt idx="1">
                  <c:v>0.22399999999999998</c:v>
                </c:pt>
                <c:pt idx="2">
                  <c:v>0.217</c:v>
                </c:pt>
                <c:pt idx="3">
                  <c:v>0.20499999999999999</c:v>
                </c:pt>
                <c:pt idx="4">
                  <c:v>0.21600000000000003</c:v>
                </c:pt>
                <c:pt idx="5">
                  <c:v>0.22399999999999998</c:v>
                </c:pt>
                <c:pt idx="6">
                  <c:v>0.249</c:v>
                </c:pt>
                <c:pt idx="7">
                  <c:v>0.24399999999999999</c:v>
                </c:pt>
                <c:pt idx="8">
                  <c:v>0.26100000000000001</c:v>
                </c:pt>
                <c:pt idx="9">
                  <c:v>0.27</c:v>
                </c:pt>
                <c:pt idx="10">
                  <c:v>0.26500000000000001</c:v>
                </c:pt>
                <c:pt idx="11">
                  <c:v>0.25600000000000001</c:v>
                </c:pt>
                <c:pt idx="12">
                  <c:v>0.26300000000000001</c:v>
                </c:pt>
                <c:pt idx="13">
                  <c:v>0.28999999999999998</c:v>
                </c:pt>
                <c:pt idx="14">
                  <c:v>0.27800000000000002</c:v>
                </c:pt>
                <c:pt idx="15">
                  <c:v>0.26400000000000001</c:v>
                </c:pt>
                <c:pt idx="16">
                  <c:v>0.28199999999999997</c:v>
                </c:pt>
                <c:pt idx="17">
                  <c:v>0.28300000000000003</c:v>
                </c:pt>
                <c:pt idx="18">
                  <c:v>0.28600000000000003</c:v>
                </c:pt>
                <c:pt idx="19">
                  <c:v>0.27500000000000002</c:v>
                </c:pt>
                <c:pt idx="20">
                  <c:v>0.27399999999999997</c:v>
                </c:pt>
                <c:pt idx="21">
                  <c:v>0.29499999999999998</c:v>
                </c:pt>
                <c:pt idx="22">
                  <c:v>0.28699999999999998</c:v>
                </c:pt>
                <c:pt idx="23">
                  <c:v>0.26800000000000002</c:v>
                </c:pt>
                <c:pt idx="24">
                  <c:v>0.27600000000000002</c:v>
                </c:pt>
                <c:pt idx="25">
                  <c:v>0.29399999999999998</c:v>
                </c:pt>
                <c:pt idx="26">
                  <c:v>0.28000000000000003</c:v>
                </c:pt>
                <c:pt idx="27">
                  <c:v>0.26800000000000002</c:v>
                </c:pt>
                <c:pt idx="28">
                  <c:v>0.27899999999999997</c:v>
                </c:pt>
                <c:pt idx="29">
                  <c:v>0.28600000000000003</c:v>
                </c:pt>
                <c:pt idx="30">
                  <c:v>0.27699999999999997</c:v>
                </c:pt>
                <c:pt idx="31">
                  <c:v>0.26400000000000001</c:v>
                </c:pt>
                <c:pt idx="32">
                  <c:v>0.27600000000000002</c:v>
                </c:pt>
                <c:pt idx="33">
                  <c:v>0.28000000000000003</c:v>
                </c:pt>
                <c:pt idx="34">
                  <c:v>0.28699999999999998</c:v>
                </c:pt>
                <c:pt idx="35">
                  <c:v>0.27300000000000002</c:v>
                </c:pt>
                <c:pt idx="36">
                  <c:v>0.28899999999999998</c:v>
                </c:pt>
                <c:pt idx="37">
                  <c:v>0.3</c:v>
                </c:pt>
                <c:pt idx="38">
                  <c:v>0.29899999999999999</c:v>
                </c:pt>
                <c:pt idx="39">
                  <c:v>0.29100000000000004</c:v>
                </c:pt>
                <c:pt idx="40">
                  <c:v>0.27500000000000002</c:v>
                </c:pt>
                <c:pt idx="41">
                  <c:v>0.27699999999999997</c:v>
                </c:pt>
                <c:pt idx="42">
                  <c:v>0.27600000000000002</c:v>
                </c:pt>
                <c:pt idx="43">
                  <c:v>0.28100000000000003</c:v>
                </c:pt>
                <c:pt idx="44">
                  <c:v>0.28800000000000003</c:v>
                </c:pt>
                <c:pt idx="45">
                  <c:v>0.29199999999999998</c:v>
                </c:pt>
                <c:pt idx="46">
                  <c:v>0.28600000000000003</c:v>
                </c:pt>
                <c:pt idx="47">
                  <c:v>0.30099999999999999</c:v>
                </c:pt>
                <c:pt idx="48">
                  <c:v>0.31</c:v>
                </c:pt>
                <c:pt idx="49">
                  <c:v>0.33100000000000002</c:v>
                </c:pt>
                <c:pt idx="50">
                  <c:v>0.34899999999999998</c:v>
                </c:pt>
                <c:pt idx="51">
                  <c:v>0.33500000000000002</c:v>
                </c:pt>
                <c:pt idx="52">
                  <c:v>0.34499999999999997</c:v>
                </c:pt>
                <c:pt idx="53">
                  <c:v>0.36700000000000005</c:v>
                </c:pt>
                <c:pt idx="54">
                  <c:v>0.38799999999999996</c:v>
                </c:pt>
                <c:pt idx="55">
                  <c:v>0.376</c:v>
                </c:pt>
                <c:pt idx="56">
                  <c:v>0.33700000000000002</c:v>
                </c:pt>
                <c:pt idx="57">
                  <c:v>0.36399999999999999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5-4E59-A5E7-43DE39FED842}"/>
            </c:ext>
          </c:extLst>
        </c:ser>
        <c:ser>
          <c:idx val="2"/>
          <c:order val="2"/>
          <c:tx>
            <c:strRef>
              <c:f>'Unemployment by Race'!$B$13</c:f>
              <c:strCache>
                <c:ptCount val="1"/>
                <c:pt idx="0">
                  <c:v>Indian/Asian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Race'!$C$13:$BH$13</c:f>
              <c:numCache>
                <c:formatCode>0%</c:formatCode>
                <c:ptCount val="58"/>
                <c:pt idx="0">
                  <c:v>0.14499999999999999</c:v>
                </c:pt>
                <c:pt idx="1">
                  <c:v>0.13900000000000001</c:v>
                </c:pt>
                <c:pt idx="2">
                  <c:v>0.13300000000000001</c:v>
                </c:pt>
                <c:pt idx="3">
                  <c:v>0.14199999999999999</c:v>
                </c:pt>
                <c:pt idx="4">
                  <c:v>0.161</c:v>
                </c:pt>
                <c:pt idx="5">
                  <c:v>0.153</c:v>
                </c:pt>
                <c:pt idx="6">
                  <c:v>0.17600000000000002</c:v>
                </c:pt>
                <c:pt idx="7">
                  <c:v>0.156</c:v>
                </c:pt>
                <c:pt idx="8">
                  <c:v>0.128</c:v>
                </c:pt>
                <c:pt idx="9">
                  <c:v>0.126</c:v>
                </c:pt>
                <c:pt idx="10">
                  <c:v>0.11199999999999999</c:v>
                </c:pt>
                <c:pt idx="11">
                  <c:v>0.114</c:v>
                </c:pt>
                <c:pt idx="12">
                  <c:v>0.151</c:v>
                </c:pt>
                <c:pt idx="13">
                  <c:v>0.14800000000000002</c:v>
                </c:pt>
                <c:pt idx="14">
                  <c:v>0.14599999999999999</c:v>
                </c:pt>
                <c:pt idx="15">
                  <c:v>0.12300000000000001</c:v>
                </c:pt>
                <c:pt idx="16">
                  <c:v>0.129</c:v>
                </c:pt>
                <c:pt idx="17">
                  <c:v>0.129</c:v>
                </c:pt>
                <c:pt idx="18">
                  <c:v>0.151</c:v>
                </c:pt>
                <c:pt idx="19">
                  <c:v>0.17100000000000001</c:v>
                </c:pt>
                <c:pt idx="20">
                  <c:v>0.16899999999999998</c:v>
                </c:pt>
                <c:pt idx="21">
                  <c:v>0.16500000000000001</c:v>
                </c:pt>
                <c:pt idx="22">
                  <c:v>0.16500000000000001</c:v>
                </c:pt>
                <c:pt idx="23">
                  <c:v>0.17100000000000001</c:v>
                </c:pt>
                <c:pt idx="24">
                  <c:v>0.17600000000000002</c:v>
                </c:pt>
                <c:pt idx="25">
                  <c:v>0.17699999999999999</c:v>
                </c:pt>
                <c:pt idx="26">
                  <c:v>0.155</c:v>
                </c:pt>
                <c:pt idx="27">
                  <c:v>0.16800000000000001</c:v>
                </c:pt>
                <c:pt idx="28">
                  <c:v>0.20800000000000002</c:v>
                </c:pt>
                <c:pt idx="29">
                  <c:v>0.193</c:v>
                </c:pt>
                <c:pt idx="30">
                  <c:v>0.16899999999999998</c:v>
                </c:pt>
                <c:pt idx="31">
                  <c:v>0.14499999999999999</c:v>
                </c:pt>
                <c:pt idx="32">
                  <c:v>0.16600000000000001</c:v>
                </c:pt>
                <c:pt idx="33">
                  <c:v>0.16600000000000001</c:v>
                </c:pt>
                <c:pt idx="34">
                  <c:v>0.183</c:v>
                </c:pt>
                <c:pt idx="35">
                  <c:v>0.14699999999999999</c:v>
                </c:pt>
                <c:pt idx="36">
                  <c:v>0.158</c:v>
                </c:pt>
                <c:pt idx="37">
                  <c:v>0.19800000000000001</c:v>
                </c:pt>
                <c:pt idx="38">
                  <c:v>0.156</c:v>
                </c:pt>
                <c:pt idx="39">
                  <c:v>0.14899999999999999</c:v>
                </c:pt>
                <c:pt idx="40">
                  <c:v>0.182</c:v>
                </c:pt>
                <c:pt idx="41">
                  <c:v>0.16399999999999998</c:v>
                </c:pt>
                <c:pt idx="42">
                  <c:v>0.17499999999999999</c:v>
                </c:pt>
                <c:pt idx="43">
                  <c:v>0.17899999999999999</c:v>
                </c:pt>
                <c:pt idx="44">
                  <c:v>0.159</c:v>
                </c:pt>
                <c:pt idx="45">
                  <c:v>0.155</c:v>
                </c:pt>
                <c:pt idx="46">
                  <c:v>0.17600000000000002</c:v>
                </c:pt>
                <c:pt idx="47">
                  <c:v>0.20600000000000002</c:v>
                </c:pt>
                <c:pt idx="48">
                  <c:v>0.187</c:v>
                </c:pt>
                <c:pt idx="49">
                  <c:v>0.26200000000000001</c:v>
                </c:pt>
                <c:pt idx="50">
                  <c:v>0.26500000000000001</c:v>
                </c:pt>
                <c:pt idx="51">
                  <c:v>0.17600000000000002</c:v>
                </c:pt>
                <c:pt idx="52">
                  <c:v>0.19899999999999998</c:v>
                </c:pt>
                <c:pt idx="53">
                  <c:v>0.252</c:v>
                </c:pt>
                <c:pt idx="54">
                  <c:v>0.29600000000000004</c:v>
                </c:pt>
                <c:pt idx="55">
                  <c:v>0.34600000000000003</c:v>
                </c:pt>
                <c:pt idx="56">
                  <c:v>0.25</c:v>
                </c:pt>
                <c:pt idx="57">
                  <c:v>0.255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5-4E59-A5E7-43DE39FED842}"/>
            </c:ext>
          </c:extLst>
        </c:ser>
        <c:ser>
          <c:idx val="3"/>
          <c:order val="3"/>
          <c:tx>
            <c:strRef>
              <c:f>'Unemployment by Race'!$B$14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'Unemployment by Race'!$C$10:$BH$10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by Race'!$C$14:$BH$14</c:f>
              <c:numCache>
                <c:formatCode>0%</c:formatCode>
                <c:ptCount val="58"/>
                <c:pt idx="0">
                  <c:v>6.9000000000000006E-2</c:v>
                </c:pt>
                <c:pt idx="1">
                  <c:v>5.7999999999999996E-2</c:v>
                </c:pt>
                <c:pt idx="2">
                  <c:v>5.2999999999999999E-2</c:v>
                </c:pt>
                <c:pt idx="3">
                  <c:v>3.9E-2</c:v>
                </c:pt>
                <c:pt idx="4">
                  <c:v>5.4000000000000006E-2</c:v>
                </c:pt>
                <c:pt idx="5">
                  <c:v>5.7999999999999996E-2</c:v>
                </c:pt>
                <c:pt idx="6">
                  <c:v>6.8000000000000005E-2</c:v>
                </c:pt>
                <c:pt idx="7">
                  <c:v>6.2E-2</c:v>
                </c:pt>
                <c:pt idx="8">
                  <c:v>7.4999999999999997E-2</c:v>
                </c:pt>
                <c:pt idx="9">
                  <c:v>8.5999999999999993E-2</c:v>
                </c:pt>
                <c:pt idx="10">
                  <c:v>7.6999999999999999E-2</c:v>
                </c:pt>
                <c:pt idx="11">
                  <c:v>7.5999999999999998E-2</c:v>
                </c:pt>
                <c:pt idx="12">
                  <c:v>8.199999999999999E-2</c:v>
                </c:pt>
                <c:pt idx="13">
                  <c:v>7.0999999999999994E-2</c:v>
                </c:pt>
                <c:pt idx="14">
                  <c:v>7.5999999999999998E-2</c:v>
                </c:pt>
                <c:pt idx="15">
                  <c:v>8.8000000000000009E-2</c:v>
                </c:pt>
                <c:pt idx="16">
                  <c:v>8.199999999999999E-2</c:v>
                </c:pt>
                <c:pt idx="17">
                  <c:v>7.4999999999999997E-2</c:v>
                </c:pt>
                <c:pt idx="18">
                  <c:v>0.08</c:v>
                </c:pt>
                <c:pt idx="19">
                  <c:v>7.2999999999999995E-2</c:v>
                </c:pt>
                <c:pt idx="20">
                  <c:v>9.3000000000000013E-2</c:v>
                </c:pt>
                <c:pt idx="21">
                  <c:v>7.9000000000000001E-2</c:v>
                </c:pt>
                <c:pt idx="22">
                  <c:v>0.08</c:v>
                </c:pt>
                <c:pt idx="23">
                  <c:v>8.4000000000000005E-2</c:v>
                </c:pt>
                <c:pt idx="24">
                  <c:v>0.08</c:v>
                </c:pt>
                <c:pt idx="25">
                  <c:v>9.8000000000000004E-2</c:v>
                </c:pt>
                <c:pt idx="26">
                  <c:v>0.1</c:v>
                </c:pt>
                <c:pt idx="27">
                  <c:v>9.4E-2</c:v>
                </c:pt>
                <c:pt idx="28">
                  <c:v>9.9000000000000005E-2</c:v>
                </c:pt>
                <c:pt idx="29">
                  <c:v>8.3000000000000004E-2</c:v>
                </c:pt>
                <c:pt idx="30">
                  <c:v>7.2999999999999995E-2</c:v>
                </c:pt>
                <c:pt idx="31">
                  <c:v>8.4000000000000005E-2</c:v>
                </c:pt>
                <c:pt idx="32">
                  <c:v>9.0999999999999998E-2</c:v>
                </c:pt>
                <c:pt idx="33">
                  <c:v>8.5999999999999993E-2</c:v>
                </c:pt>
                <c:pt idx="34">
                  <c:v>9.3000000000000013E-2</c:v>
                </c:pt>
                <c:pt idx="35">
                  <c:v>9.0999999999999998E-2</c:v>
                </c:pt>
                <c:pt idx="36">
                  <c:v>8.5000000000000006E-2</c:v>
                </c:pt>
                <c:pt idx="37">
                  <c:v>7.9000000000000001E-2</c:v>
                </c:pt>
                <c:pt idx="38">
                  <c:v>0.10199999999999999</c:v>
                </c:pt>
                <c:pt idx="39">
                  <c:v>8.5000000000000006E-2</c:v>
                </c:pt>
                <c:pt idx="40">
                  <c:v>9.8000000000000004E-2</c:v>
                </c:pt>
                <c:pt idx="41">
                  <c:v>0.11699999999999999</c:v>
                </c:pt>
                <c:pt idx="42">
                  <c:v>9.3000000000000013E-2</c:v>
                </c:pt>
                <c:pt idx="43">
                  <c:v>0.106</c:v>
                </c:pt>
                <c:pt idx="44">
                  <c:v>9.4E-2</c:v>
                </c:pt>
                <c:pt idx="45">
                  <c:v>9.8000000000000004E-2</c:v>
                </c:pt>
                <c:pt idx="46">
                  <c:v>9.3000000000000013E-2</c:v>
                </c:pt>
                <c:pt idx="47">
                  <c:v>9.8000000000000004E-2</c:v>
                </c:pt>
                <c:pt idx="48">
                  <c:v>0.10099999999999999</c:v>
                </c:pt>
                <c:pt idx="49">
                  <c:v>0.14300000000000002</c:v>
                </c:pt>
                <c:pt idx="50">
                  <c:v>0.13</c:v>
                </c:pt>
                <c:pt idx="51">
                  <c:v>0.113</c:v>
                </c:pt>
                <c:pt idx="52">
                  <c:v>0.10099999999999999</c:v>
                </c:pt>
                <c:pt idx="53">
                  <c:v>0.11199999999999999</c:v>
                </c:pt>
                <c:pt idx="54">
                  <c:v>0.115</c:v>
                </c:pt>
                <c:pt idx="55">
                  <c:v>0.109</c:v>
                </c:pt>
                <c:pt idx="56">
                  <c:v>0.121</c:v>
                </c:pt>
                <c:pt idx="57">
                  <c:v>0.107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45-4E59-A5E7-43DE39FED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28464"/>
        <c:axId val="1019145520"/>
      </c:lineChart>
      <c:catAx>
        <c:axId val="101912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145520"/>
        <c:crosses val="autoZero"/>
        <c:auto val="1"/>
        <c:lblAlgn val="ctr"/>
        <c:lblOffset val="100"/>
        <c:tickLblSkip val="12"/>
        <c:noMultiLvlLbl val="0"/>
      </c:catAx>
      <c:valAx>
        <c:axId val="101914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12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583764794697463E-2"/>
          <c:y val="0.89881464928207133"/>
          <c:w val="0.97741623520530252"/>
          <c:h val="8.62560562093815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aseline="0"/>
              <a:t>Unemployed Population </a:t>
            </a:r>
          </a:p>
          <a:p>
            <a:pPr>
              <a:defRPr/>
            </a:pPr>
            <a:r>
              <a:rPr lang="en-US" sz="1000" baseline="0"/>
              <a:t>by Race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'Unemployment by Race'!$C$22</c:f>
              <c:strCache>
                <c:ptCount val="1"/>
                <c:pt idx="0">
                  <c:v>Unemployed (Thousands)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B7-490C-A7CA-A92FB8B44D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B7-490C-A7CA-A92FB8B44D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B7-490C-A7CA-A92FB8B44D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B7-490C-A7CA-A92FB8B44DE1}"/>
              </c:ext>
            </c:extLst>
          </c:dPt>
          <c:dLbls>
            <c:dLbl>
              <c:idx val="0"/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B7-490C-A7CA-A92FB8B44D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'Unemployment by Race'!$B$23:$B$26</c:f>
              <c:strCache>
                <c:ptCount val="4"/>
                <c:pt idx="0">
                  <c:v>Black/African</c:v>
                </c:pt>
                <c:pt idx="1">
                  <c:v>Coloured</c:v>
                </c:pt>
                <c:pt idx="2">
                  <c:v>Indian/Asian</c:v>
                </c:pt>
                <c:pt idx="3">
                  <c:v>White</c:v>
                </c:pt>
              </c:strCache>
            </c:strRef>
          </c:cat>
          <c:val>
            <c:numRef>
              <c:f>'Unemployment by Race'!$C$23:$C$26</c:f>
              <c:numCache>
                <c:formatCode>#,##0</c:formatCode>
                <c:ptCount val="4"/>
                <c:pt idx="0">
                  <c:v>11018.350870212469</c:v>
                </c:pt>
                <c:pt idx="1">
                  <c:v>874.59686163987794</c:v>
                </c:pt>
                <c:pt idx="2">
                  <c:v>185.82667062222166</c:v>
                </c:pt>
                <c:pt idx="3">
                  <c:v>202.89290891033087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B7-490C-A7CA-A92FB8B44DE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ZA" sz="1000" b="1" baseline="0"/>
              <a:t>Highest Level of Education of the Unemployed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A8-4FD0-A99B-9CE3FF874B2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A8-4FD0-A99B-9CE3FF874B2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A8-4FD0-A99B-9CE3FF874B2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EA8-4FD0-A99B-9CE3FF874B2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EA8-4FD0-A99B-9CE3FF874B2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EA8-4FD0-A99B-9CE3FF874B2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EA8-4FD0-A99B-9CE3FF874B2D}"/>
              </c:ext>
            </c:extLst>
          </c:dPt>
          <c:cat>
            <c:strRef>
              <c:f>'Unemployed qualification levels'!$E$3:$E$9</c:f>
              <c:strCache>
                <c:ptCount val="7"/>
                <c:pt idx="0">
                  <c:v>  No schooling</c:v>
                </c:pt>
                <c:pt idx="1">
                  <c:v>  Less than primary completed</c:v>
                </c:pt>
                <c:pt idx="2">
                  <c:v>  Primary completed</c:v>
                </c:pt>
                <c:pt idx="3">
                  <c:v>  Secondary not completed</c:v>
                </c:pt>
                <c:pt idx="4">
                  <c:v>  Secondary completed</c:v>
                </c:pt>
                <c:pt idx="5">
                  <c:v>  Tertiary</c:v>
                </c:pt>
                <c:pt idx="6">
                  <c:v>  Other</c:v>
                </c:pt>
              </c:strCache>
            </c:strRef>
          </c:cat>
          <c:val>
            <c:numRef>
              <c:f>'Unemployed qualification levels'!$F$3:$F$9</c:f>
              <c:numCache>
                <c:formatCode>#\ ##0.0</c:formatCode>
                <c:ptCount val="7"/>
                <c:pt idx="0">
                  <c:v>7.8634350485162416E-2</c:v>
                </c:pt>
                <c:pt idx="1">
                  <c:v>0.33578858758925306</c:v>
                </c:pt>
                <c:pt idx="2">
                  <c:v>0.23296777758470666</c:v>
                </c:pt>
                <c:pt idx="3">
                  <c:v>3.4671685686205107</c:v>
                </c:pt>
                <c:pt idx="4">
                  <c:v>3.0742324939933772</c:v>
                </c:pt>
                <c:pt idx="5">
                  <c:v>0.7421394081961139</c:v>
                </c:pt>
                <c:pt idx="6">
                  <c:v>6.3360630089847894E-2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A8-4FD0-A99B-9CE3FF874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550086800"/>
        <c:axId val="1550095952"/>
      </c:barChart>
      <c:catAx>
        <c:axId val="155008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095952"/>
        <c:crosses val="autoZero"/>
        <c:auto val="1"/>
        <c:lblAlgn val="ctr"/>
        <c:lblOffset val="100"/>
        <c:noMultiLvlLbl val="0"/>
      </c:catAx>
      <c:valAx>
        <c:axId val="155009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 sz="800" cap="none" baseline="0"/>
                  <a:t>Unemployed (Millions)</a:t>
                </a:r>
              </a:p>
            </c:rich>
          </c:tx>
          <c:layout>
            <c:manualLayout>
              <c:xMode val="edge"/>
              <c:yMode val="edge"/>
              <c:x val="1.9893687061379051E-2"/>
              <c:y val="0.236446378537782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08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 sz="1200" b="1"/>
              <a:t>Unemployment</a:t>
            </a:r>
            <a:r>
              <a:rPr lang="en-ZA" sz="1200" b="1" baseline="0"/>
              <a:t> Rate Women vs Men</a:t>
            </a:r>
            <a:endParaRPr lang="en-ZA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'Unemployment Rate Total'!$A$9</c:f>
              <c:strCache>
                <c:ptCount val="1"/>
                <c:pt idx="0">
                  <c:v>Women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'Unemployment Rate Total'!$B$7:$BG$7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Rate Total'!$B$9:$BG$9</c:f>
              <c:numCache>
                <c:formatCode>0%</c:formatCode>
                <c:ptCount val="58"/>
                <c:pt idx="0">
                  <c:v>0.26600000000000001</c:v>
                </c:pt>
                <c:pt idx="1">
                  <c:v>0.26300000000000001</c:v>
                </c:pt>
                <c:pt idx="2">
                  <c:v>0.25800000000000001</c:v>
                </c:pt>
                <c:pt idx="3">
                  <c:v>0.249</c:v>
                </c:pt>
                <c:pt idx="4">
                  <c:v>0.25600000000000001</c:v>
                </c:pt>
                <c:pt idx="5">
                  <c:v>0.253</c:v>
                </c:pt>
                <c:pt idx="6">
                  <c:v>0.26300000000000001</c:v>
                </c:pt>
                <c:pt idx="7">
                  <c:v>0.25600000000000001</c:v>
                </c:pt>
                <c:pt idx="8">
                  <c:v>0.27200000000000002</c:v>
                </c:pt>
                <c:pt idx="9">
                  <c:v>0.27399999999999997</c:v>
                </c:pt>
                <c:pt idx="10">
                  <c:v>0.27899999999999997</c:v>
                </c:pt>
                <c:pt idx="11">
                  <c:v>0.26300000000000001</c:v>
                </c:pt>
                <c:pt idx="12">
                  <c:v>0.27899999999999997</c:v>
                </c:pt>
                <c:pt idx="13">
                  <c:v>0.28100000000000003</c:v>
                </c:pt>
                <c:pt idx="14">
                  <c:v>0.27500000000000002</c:v>
                </c:pt>
                <c:pt idx="15">
                  <c:v>0.25900000000000001</c:v>
                </c:pt>
                <c:pt idx="16">
                  <c:v>0.27300000000000002</c:v>
                </c:pt>
                <c:pt idx="17">
                  <c:v>0.26800000000000002</c:v>
                </c:pt>
                <c:pt idx="18">
                  <c:v>0.27500000000000002</c:v>
                </c:pt>
                <c:pt idx="19">
                  <c:v>0.27100000000000002</c:v>
                </c:pt>
                <c:pt idx="20">
                  <c:v>0.26800000000000002</c:v>
                </c:pt>
                <c:pt idx="21">
                  <c:v>0.27500000000000002</c:v>
                </c:pt>
                <c:pt idx="22">
                  <c:v>0.26200000000000001</c:v>
                </c:pt>
                <c:pt idx="23">
                  <c:v>0.26300000000000001</c:v>
                </c:pt>
                <c:pt idx="24">
                  <c:v>0.27</c:v>
                </c:pt>
                <c:pt idx="25">
                  <c:v>0.27500000000000002</c:v>
                </c:pt>
                <c:pt idx="26">
                  <c:v>0.27800000000000002</c:v>
                </c:pt>
                <c:pt idx="27">
                  <c:v>0.26600000000000001</c:v>
                </c:pt>
                <c:pt idx="28">
                  <c:v>0.28699999999999998</c:v>
                </c:pt>
                <c:pt idx="29">
                  <c:v>0.27300000000000002</c:v>
                </c:pt>
                <c:pt idx="30">
                  <c:v>0.27899999999999997</c:v>
                </c:pt>
                <c:pt idx="31">
                  <c:v>0.26899999999999996</c:v>
                </c:pt>
                <c:pt idx="32">
                  <c:v>0.29299999999999998</c:v>
                </c:pt>
                <c:pt idx="33">
                  <c:v>0.29100000000000004</c:v>
                </c:pt>
                <c:pt idx="34">
                  <c:v>0.29299999999999998</c:v>
                </c:pt>
                <c:pt idx="35">
                  <c:v>0.28899999999999998</c:v>
                </c:pt>
                <c:pt idx="36">
                  <c:v>0.29799999999999999</c:v>
                </c:pt>
                <c:pt idx="37">
                  <c:v>0.29799999999999999</c:v>
                </c:pt>
                <c:pt idx="38">
                  <c:v>0.29799999999999999</c:v>
                </c:pt>
                <c:pt idx="39">
                  <c:v>0.28999999999999998</c:v>
                </c:pt>
                <c:pt idx="40">
                  <c:v>0.28800000000000003</c:v>
                </c:pt>
                <c:pt idx="41">
                  <c:v>0.29499999999999998</c:v>
                </c:pt>
                <c:pt idx="42">
                  <c:v>0.29399999999999998</c:v>
                </c:pt>
                <c:pt idx="43">
                  <c:v>0.29499999999999998</c:v>
                </c:pt>
                <c:pt idx="44">
                  <c:v>0.29299999999999998</c:v>
                </c:pt>
                <c:pt idx="45">
                  <c:v>0.313</c:v>
                </c:pt>
                <c:pt idx="46">
                  <c:v>0.309</c:v>
                </c:pt>
                <c:pt idx="47">
                  <c:v>0.313</c:v>
                </c:pt>
                <c:pt idx="48">
                  <c:v>0.32400000000000001</c:v>
                </c:pt>
                <c:pt idx="49">
                  <c:v>0.248</c:v>
                </c:pt>
                <c:pt idx="50">
                  <c:v>0.32299999999999995</c:v>
                </c:pt>
                <c:pt idx="51">
                  <c:v>0.34299999999999997</c:v>
                </c:pt>
                <c:pt idx="52">
                  <c:v>0.34</c:v>
                </c:pt>
                <c:pt idx="53">
                  <c:v>0.36799999999999999</c:v>
                </c:pt>
                <c:pt idx="54">
                  <c:v>0.373</c:v>
                </c:pt>
                <c:pt idx="55">
                  <c:v>0.38200000000000001</c:v>
                </c:pt>
                <c:pt idx="56">
                  <c:v>0.36399999999999999</c:v>
                </c:pt>
                <c:pt idx="57">
                  <c:v>0.35499999999999998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6-4A17-95A2-81EF785C25AE}"/>
            </c:ext>
          </c:extLst>
        </c:ser>
        <c:ser>
          <c:idx val="2"/>
          <c:order val="1"/>
          <c:tx>
            <c:strRef>
              <c:f>'Unemployment Rate Total'!$A$10</c:f>
              <c:strCache>
                <c:ptCount val="1"/>
                <c:pt idx="0">
                  <c:v>Men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0800" dist="50800" dir="5400000" sx="16000" sy="16000" algn="ctr" rotWithShape="0">
                <a:srgbClr val="000000">
                  <a:alpha val="43137"/>
                </a:srgbClr>
              </a:outerShdw>
            </a:effectLst>
          </c:spPr>
          <c:marker>
            <c:symbol val="none"/>
          </c:marker>
          <c:cat>
            <c:strRef>
              <c:f>'Unemployment Rate Total'!$B$7:$BG$7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Rate Total'!$B$10:$BG$10</c:f>
              <c:numCache>
                <c:formatCode>0%</c:formatCode>
                <c:ptCount val="58"/>
                <c:pt idx="0">
                  <c:v>0.20499999999999999</c:v>
                </c:pt>
                <c:pt idx="1">
                  <c:v>0.19699999999999998</c:v>
                </c:pt>
                <c:pt idx="2">
                  <c:v>0.20399999999999999</c:v>
                </c:pt>
                <c:pt idx="3">
                  <c:v>0.188</c:v>
                </c:pt>
                <c:pt idx="4">
                  <c:v>0.20899999999999999</c:v>
                </c:pt>
                <c:pt idx="5">
                  <c:v>0.215</c:v>
                </c:pt>
                <c:pt idx="6">
                  <c:v>0.23</c:v>
                </c:pt>
                <c:pt idx="7">
                  <c:v>0.22800000000000001</c:v>
                </c:pt>
                <c:pt idx="8">
                  <c:v>0.23300000000000001</c:v>
                </c:pt>
                <c:pt idx="9">
                  <c:v>0.23199999999999998</c:v>
                </c:pt>
                <c:pt idx="10">
                  <c:v>0.23499999999999999</c:v>
                </c:pt>
                <c:pt idx="11">
                  <c:v>0.22</c:v>
                </c:pt>
                <c:pt idx="12">
                  <c:v>0.22399999999999998</c:v>
                </c:pt>
                <c:pt idx="13">
                  <c:v>0.23499999999999999</c:v>
                </c:pt>
                <c:pt idx="14">
                  <c:v>0.22899999999999998</c:v>
                </c:pt>
                <c:pt idx="15">
                  <c:v>0.22</c:v>
                </c:pt>
                <c:pt idx="16">
                  <c:v>0.23199999999999998</c:v>
                </c:pt>
                <c:pt idx="17">
                  <c:v>0.23100000000000001</c:v>
                </c:pt>
                <c:pt idx="18">
                  <c:v>0.23300000000000001</c:v>
                </c:pt>
                <c:pt idx="19">
                  <c:v>0.22399999999999998</c:v>
                </c:pt>
                <c:pt idx="20">
                  <c:v>0.23600000000000002</c:v>
                </c:pt>
                <c:pt idx="21">
                  <c:v>0.23399999999999999</c:v>
                </c:pt>
                <c:pt idx="22">
                  <c:v>0.23100000000000001</c:v>
                </c:pt>
                <c:pt idx="23">
                  <c:v>0.22399999999999998</c:v>
                </c:pt>
                <c:pt idx="24">
                  <c:v>0.23699999999999999</c:v>
                </c:pt>
                <c:pt idx="25">
                  <c:v>0.23800000000000002</c:v>
                </c:pt>
                <c:pt idx="26">
                  <c:v>0.23399999999999999</c:v>
                </c:pt>
                <c:pt idx="27">
                  <c:v>0.22399999999999998</c:v>
                </c:pt>
                <c:pt idx="28">
                  <c:v>0.24399999999999999</c:v>
                </c:pt>
                <c:pt idx="29">
                  <c:v>0.23100000000000001</c:v>
                </c:pt>
                <c:pt idx="30">
                  <c:v>0.23499999999999999</c:v>
                </c:pt>
                <c:pt idx="31">
                  <c:v>0.22500000000000001</c:v>
                </c:pt>
                <c:pt idx="32">
                  <c:v>0.247</c:v>
                </c:pt>
                <c:pt idx="33">
                  <c:v>0.24600000000000002</c:v>
                </c:pt>
                <c:pt idx="34">
                  <c:v>0.252</c:v>
                </c:pt>
                <c:pt idx="35">
                  <c:v>0.245</c:v>
                </c:pt>
                <c:pt idx="36">
                  <c:v>0.26</c:v>
                </c:pt>
                <c:pt idx="37">
                  <c:v>0.26</c:v>
                </c:pt>
                <c:pt idx="38">
                  <c:v>0.26</c:v>
                </c:pt>
                <c:pt idx="39">
                  <c:v>0.248</c:v>
                </c:pt>
                <c:pt idx="40">
                  <c:v>0.251</c:v>
                </c:pt>
                <c:pt idx="41">
                  <c:v>0.253</c:v>
                </c:pt>
                <c:pt idx="42">
                  <c:v>0.25900000000000001</c:v>
                </c:pt>
                <c:pt idx="43">
                  <c:v>0.251</c:v>
                </c:pt>
                <c:pt idx="44">
                  <c:v>0.26100000000000001</c:v>
                </c:pt>
                <c:pt idx="45">
                  <c:v>0.27100000000000002</c:v>
                </c:pt>
                <c:pt idx="46">
                  <c:v>0.27699999999999997</c:v>
                </c:pt>
                <c:pt idx="47">
                  <c:v>0.27200000000000002</c:v>
                </c:pt>
                <c:pt idx="48">
                  <c:v>0.28300000000000003</c:v>
                </c:pt>
                <c:pt idx="49">
                  <c:v>0.221</c:v>
                </c:pt>
                <c:pt idx="50">
                  <c:v>0.29600000000000004</c:v>
                </c:pt>
                <c:pt idx="51">
                  <c:v>0.31</c:v>
                </c:pt>
                <c:pt idx="52">
                  <c:v>0.314</c:v>
                </c:pt>
                <c:pt idx="53">
                  <c:v>0.32400000000000001</c:v>
                </c:pt>
                <c:pt idx="54">
                  <c:v>0.32899999999999996</c:v>
                </c:pt>
                <c:pt idx="55">
                  <c:v>0.32799999999999996</c:v>
                </c:pt>
                <c:pt idx="56">
                  <c:v>0.33</c:v>
                </c:pt>
                <c:pt idx="57">
                  <c:v>0.32600000000000001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A17-95A2-81EF785C2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2996192"/>
        <c:axId val="593001184"/>
      </c:lineChart>
      <c:catAx>
        <c:axId val="5929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01184"/>
        <c:crosses val="autoZero"/>
        <c:auto val="1"/>
        <c:lblAlgn val="ctr"/>
        <c:lblOffset val="100"/>
        <c:tickLblSkip val="4"/>
        <c:noMultiLvlLbl val="0"/>
      </c:catAx>
      <c:valAx>
        <c:axId val="59300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9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ZA"/>
              <a:t>Highest</a:t>
            </a:r>
            <a:r>
              <a:rPr lang="en-ZA" baseline="0"/>
              <a:t> Level of Education of the Unemployed</a:t>
            </a:r>
            <a:endParaRPr lang="en-Z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ED-4321-8DE4-D8E8D4C4CBB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ED-4321-8DE4-D8E8D4C4CBB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ED-4321-8DE4-D8E8D4C4CBB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ED-4321-8DE4-D8E8D4C4CBB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ED-4321-8DE4-D8E8D4C4CBB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1ED-4321-8DE4-D8E8D4C4CBB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  <a:alpha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ED-4321-8DE4-D8E8D4C4CBB2}"/>
              </c:ext>
            </c:extLst>
          </c:dPt>
          <c:cat>
            <c:strRef>
              <c:f>'Unemployed qualification levels'!$E$3:$E$9</c:f>
              <c:strCache>
                <c:ptCount val="7"/>
                <c:pt idx="0">
                  <c:v>  No schooling</c:v>
                </c:pt>
                <c:pt idx="1">
                  <c:v>  Less than primary completed</c:v>
                </c:pt>
                <c:pt idx="2">
                  <c:v>  Primary completed</c:v>
                </c:pt>
                <c:pt idx="3">
                  <c:v>  Secondary not completed</c:v>
                </c:pt>
                <c:pt idx="4">
                  <c:v>  Secondary completed</c:v>
                </c:pt>
                <c:pt idx="5">
                  <c:v>  Tertiary</c:v>
                </c:pt>
                <c:pt idx="6">
                  <c:v>  Other</c:v>
                </c:pt>
              </c:strCache>
            </c:strRef>
          </c:cat>
          <c:val>
            <c:numRef>
              <c:f>'Unemployed qualification levels'!$F$3:$F$9</c:f>
              <c:numCache>
                <c:formatCode>#\ ##0.0</c:formatCode>
                <c:ptCount val="7"/>
                <c:pt idx="0">
                  <c:v>7.8634350485162416E-2</c:v>
                </c:pt>
                <c:pt idx="1">
                  <c:v>0.33578858758925306</c:v>
                </c:pt>
                <c:pt idx="2">
                  <c:v>0.23296777758470666</c:v>
                </c:pt>
                <c:pt idx="3">
                  <c:v>3.4671685686205107</c:v>
                </c:pt>
                <c:pt idx="4">
                  <c:v>3.0742324939933772</c:v>
                </c:pt>
                <c:pt idx="5">
                  <c:v>0.7421394081961139</c:v>
                </c:pt>
                <c:pt idx="6">
                  <c:v>6.3360630089847894E-2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9-4BD4-BD4B-4FEFB4A04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550086800"/>
        <c:axId val="1550095952"/>
      </c:barChart>
      <c:catAx>
        <c:axId val="155008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095952"/>
        <c:crosses val="autoZero"/>
        <c:auto val="1"/>
        <c:lblAlgn val="ctr"/>
        <c:lblOffset val="100"/>
        <c:noMultiLvlLbl val="0"/>
      </c:catAx>
      <c:valAx>
        <c:axId val="155009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ZA"/>
                  <a:t>NUMBER</a:t>
                </a:r>
                <a:r>
                  <a:rPr lang="en-ZA" baseline="0"/>
                  <a:t> OF UNEMPLOYED (Millions)</a:t>
                </a:r>
                <a:endParaRPr lang="en-Z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008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'Unemployment Rate Total'!$A$8</c:f>
              <c:strCache>
                <c:ptCount val="1"/>
                <c:pt idx="0">
                  <c:v>  Unemployment rate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'Unemployment Rate Total'!$B$7:$BG$7</c:f>
              <c:strCache>
                <c:ptCount val="58"/>
                <c:pt idx="0">
                  <c:v>2008</c:v>
                </c:pt>
                <c:pt idx="1">
                  <c:v>Q2 2008</c:v>
                </c:pt>
                <c:pt idx="2">
                  <c:v>Q3 2008</c:v>
                </c:pt>
                <c:pt idx="3">
                  <c:v>Q4 2008</c:v>
                </c:pt>
                <c:pt idx="4">
                  <c:v>2009</c:v>
                </c:pt>
                <c:pt idx="5">
                  <c:v>Q2 2009</c:v>
                </c:pt>
                <c:pt idx="6">
                  <c:v>Q3 2009</c:v>
                </c:pt>
                <c:pt idx="7">
                  <c:v>Q4 2009</c:v>
                </c:pt>
                <c:pt idx="8">
                  <c:v>2010</c:v>
                </c:pt>
                <c:pt idx="9">
                  <c:v>Q2 2010</c:v>
                </c:pt>
                <c:pt idx="10">
                  <c:v>Q3 2010</c:v>
                </c:pt>
                <c:pt idx="11">
                  <c:v>Q4 2010</c:v>
                </c:pt>
                <c:pt idx="12">
                  <c:v>2011</c:v>
                </c:pt>
                <c:pt idx="13">
                  <c:v>Q2 2011</c:v>
                </c:pt>
                <c:pt idx="14">
                  <c:v>Q3 2011</c:v>
                </c:pt>
                <c:pt idx="15">
                  <c:v>Q4 2011</c:v>
                </c:pt>
                <c:pt idx="16">
                  <c:v>2012</c:v>
                </c:pt>
                <c:pt idx="17">
                  <c:v>Q2 2012</c:v>
                </c:pt>
                <c:pt idx="18">
                  <c:v>Q3 2012</c:v>
                </c:pt>
                <c:pt idx="19">
                  <c:v>Q4 2012</c:v>
                </c:pt>
                <c:pt idx="20">
                  <c:v>2013</c:v>
                </c:pt>
                <c:pt idx="21">
                  <c:v>Q2 2013</c:v>
                </c:pt>
                <c:pt idx="22">
                  <c:v>Q3 2013</c:v>
                </c:pt>
                <c:pt idx="23">
                  <c:v>Q4 2013</c:v>
                </c:pt>
                <c:pt idx="24">
                  <c:v>2014</c:v>
                </c:pt>
                <c:pt idx="25">
                  <c:v>Q2 2014</c:v>
                </c:pt>
                <c:pt idx="26">
                  <c:v>Q3 2014</c:v>
                </c:pt>
                <c:pt idx="27">
                  <c:v>Q4 2014</c:v>
                </c:pt>
                <c:pt idx="28">
                  <c:v>2015</c:v>
                </c:pt>
                <c:pt idx="29">
                  <c:v>Q2 2015</c:v>
                </c:pt>
                <c:pt idx="30">
                  <c:v>Q3 2015</c:v>
                </c:pt>
                <c:pt idx="31">
                  <c:v>Q4 2015</c:v>
                </c:pt>
                <c:pt idx="32">
                  <c:v>2 016</c:v>
                </c:pt>
                <c:pt idx="33">
                  <c:v>Q2 2016</c:v>
                </c:pt>
                <c:pt idx="34">
                  <c:v>Q3 2016</c:v>
                </c:pt>
                <c:pt idx="35">
                  <c:v>Q4 2016</c:v>
                </c:pt>
                <c:pt idx="36">
                  <c:v>2 017</c:v>
                </c:pt>
                <c:pt idx="37">
                  <c:v>Q2 2017</c:v>
                </c:pt>
                <c:pt idx="38">
                  <c:v>Q3 2017</c:v>
                </c:pt>
                <c:pt idx="39">
                  <c:v>Q4 2017</c:v>
                </c:pt>
                <c:pt idx="40">
                  <c:v>2 018</c:v>
                </c:pt>
                <c:pt idx="41">
                  <c:v>Q2 2018</c:v>
                </c:pt>
                <c:pt idx="42">
                  <c:v>Q3 2018</c:v>
                </c:pt>
                <c:pt idx="43">
                  <c:v>Q4 2018</c:v>
                </c:pt>
                <c:pt idx="44">
                  <c:v>2 019</c:v>
                </c:pt>
                <c:pt idx="45">
                  <c:v>Q2 2019</c:v>
                </c:pt>
                <c:pt idx="46">
                  <c:v>Q3 2019</c:v>
                </c:pt>
                <c:pt idx="47">
                  <c:v>Q4 2019</c:v>
                </c:pt>
                <c:pt idx="48">
                  <c:v>2 020</c:v>
                </c:pt>
                <c:pt idx="49">
                  <c:v>Q2 2020</c:v>
                </c:pt>
                <c:pt idx="50">
                  <c:v>Q3 2020</c:v>
                </c:pt>
                <c:pt idx="51">
                  <c:v>Q4 2020</c:v>
                </c:pt>
                <c:pt idx="52">
                  <c:v>2 021</c:v>
                </c:pt>
                <c:pt idx="53">
                  <c:v>Q2 2021</c:v>
                </c:pt>
                <c:pt idx="54">
                  <c:v>Q3 2021</c:v>
                </c:pt>
                <c:pt idx="55">
                  <c:v>Q4 2021</c:v>
                </c:pt>
                <c:pt idx="56">
                  <c:v>2 022</c:v>
                </c:pt>
                <c:pt idx="57">
                  <c:v>Q2 2022</c:v>
                </c:pt>
              </c:strCache>
            </c:strRef>
          </c:cat>
          <c:val>
            <c:numRef>
              <c:f>'Unemployment Rate Total'!$B$8:$BG$8</c:f>
              <c:numCache>
                <c:formatCode>0%</c:formatCode>
                <c:ptCount val="58"/>
                <c:pt idx="0">
                  <c:v>0.23199999999999998</c:v>
                </c:pt>
                <c:pt idx="1">
                  <c:v>0.22600000000000001</c:v>
                </c:pt>
                <c:pt idx="2">
                  <c:v>0.22800000000000001</c:v>
                </c:pt>
                <c:pt idx="3">
                  <c:v>0.215</c:v>
                </c:pt>
                <c:pt idx="4">
                  <c:v>0.23</c:v>
                </c:pt>
                <c:pt idx="5">
                  <c:v>0.23199999999999998</c:v>
                </c:pt>
                <c:pt idx="6">
                  <c:v>0.245</c:v>
                </c:pt>
                <c:pt idx="7">
                  <c:v>0.24100000000000002</c:v>
                </c:pt>
                <c:pt idx="8">
                  <c:v>0.251</c:v>
                </c:pt>
                <c:pt idx="9">
                  <c:v>0.251</c:v>
                </c:pt>
                <c:pt idx="10">
                  <c:v>0.254</c:v>
                </c:pt>
                <c:pt idx="11">
                  <c:v>0.23899999999999999</c:v>
                </c:pt>
                <c:pt idx="12">
                  <c:v>0.248</c:v>
                </c:pt>
                <c:pt idx="13">
                  <c:v>0.25600000000000001</c:v>
                </c:pt>
                <c:pt idx="14">
                  <c:v>0.25</c:v>
                </c:pt>
                <c:pt idx="15">
                  <c:v>0.23800000000000002</c:v>
                </c:pt>
                <c:pt idx="16">
                  <c:v>0.25</c:v>
                </c:pt>
                <c:pt idx="17">
                  <c:v>0.248</c:v>
                </c:pt>
                <c:pt idx="18">
                  <c:v>0.252</c:v>
                </c:pt>
                <c:pt idx="19">
                  <c:v>0.245</c:v>
                </c:pt>
                <c:pt idx="20">
                  <c:v>0.25</c:v>
                </c:pt>
                <c:pt idx="21">
                  <c:v>0.253</c:v>
                </c:pt>
                <c:pt idx="22">
                  <c:v>0.245</c:v>
                </c:pt>
                <c:pt idx="23">
                  <c:v>0.24100000000000002</c:v>
                </c:pt>
                <c:pt idx="24">
                  <c:v>0.252</c:v>
                </c:pt>
                <c:pt idx="25">
                  <c:v>0.255</c:v>
                </c:pt>
                <c:pt idx="26">
                  <c:v>0.254</c:v>
                </c:pt>
                <c:pt idx="27">
                  <c:v>0.24299999999999999</c:v>
                </c:pt>
                <c:pt idx="28">
                  <c:v>0.26400000000000001</c:v>
                </c:pt>
                <c:pt idx="29">
                  <c:v>0.25</c:v>
                </c:pt>
                <c:pt idx="30">
                  <c:v>0.255</c:v>
                </c:pt>
                <c:pt idx="31">
                  <c:v>0.245</c:v>
                </c:pt>
                <c:pt idx="32">
                  <c:v>0.26700000000000002</c:v>
                </c:pt>
                <c:pt idx="33">
                  <c:v>0.26600000000000001</c:v>
                </c:pt>
                <c:pt idx="34">
                  <c:v>0.27100000000000002</c:v>
                </c:pt>
                <c:pt idx="35">
                  <c:v>0.26500000000000001</c:v>
                </c:pt>
                <c:pt idx="36">
                  <c:v>0.27699999999999997</c:v>
                </c:pt>
                <c:pt idx="37">
                  <c:v>0.27699999999999997</c:v>
                </c:pt>
                <c:pt idx="38">
                  <c:v>0.27699999999999997</c:v>
                </c:pt>
                <c:pt idx="39">
                  <c:v>0.26700000000000002</c:v>
                </c:pt>
                <c:pt idx="40">
                  <c:v>0.26700000000000002</c:v>
                </c:pt>
                <c:pt idx="41">
                  <c:v>0.27200000000000002</c:v>
                </c:pt>
                <c:pt idx="42">
                  <c:v>0.27500000000000002</c:v>
                </c:pt>
                <c:pt idx="43">
                  <c:v>0.27100000000000002</c:v>
                </c:pt>
                <c:pt idx="44">
                  <c:v>0.27600000000000002</c:v>
                </c:pt>
                <c:pt idx="45">
                  <c:v>0.28999999999999998</c:v>
                </c:pt>
                <c:pt idx="46">
                  <c:v>0.29100000000000004</c:v>
                </c:pt>
                <c:pt idx="47">
                  <c:v>0.29100000000000004</c:v>
                </c:pt>
                <c:pt idx="48">
                  <c:v>0.30099999999999999</c:v>
                </c:pt>
                <c:pt idx="49">
                  <c:v>0.23300000000000001</c:v>
                </c:pt>
                <c:pt idx="50">
                  <c:v>0.308</c:v>
                </c:pt>
                <c:pt idx="51">
                  <c:v>0.32500000000000001</c:v>
                </c:pt>
                <c:pt idx="52">
                  <c:v>0.32600000000000001</c:v>
                </c:pt>
                <c:pt idx="53">
                  <c:v>0.34399999999999997</c:v>
                </c:pt>
                <c:pt idx="54">
                  <c:v>0.34899999999999998</c:v>
                </c:pt>
                <c:pt idx="55">
                  <c:v>0.35299999999999998</c:v>
                </c:pt>
                <c:pt idx="56">
                  <c:v>0.34499999999999997</c:v>
                </c:pt>
                <c:pt idx="57">
                  <c:v>0.33899999999999997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2-46E5-8242-66ADEF8C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514365904"/>
        <c:axId val="514358000"/>
      </c:lineChart>
      <c:catAx>
        <c:axId val="51436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358000"/>
        <c:crosses val="autoZero"/>
        <c:auto val="1"/>
        <c:lblAlgn val="ctr"/>
        <c:lblOffset val="100"/>
        <c:noMultiLvlLbl val="0"/>
      </c:catAx>
      <c:valAx>
        <c:axId val="5143580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36590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sv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294239</xdr:colOff>
      <xdr:row>2</xdr:row>
      <xdr:rowOff>38485</xdr:rowOff>
    </xdr:from>
    <xdr:to>
      <xdr:col>10</xdr:col>
      <xdr:colOff>384849</xdr:colOff>
      <xdr:row>20</xdr:row>
      <xdr:rowOff>15394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4E4E79D-C084-AC3F-C81B-3F9FBCA1CE5A}"/>
            </a:ext>
          </a:extLst>
        </xdr:cNvPr>
        <xdr:cNvSpPr/>
      </xdr:nvSpPr>
      <xdr:spPr>
        <a:xfrm>
          <a:off x="2726481" y="708121"/>
          <a:ext cx="3738974" cy="3302000"/>
        </a:xfrm>
        <a:prstGeom prst="roundRect">
          <a:avLst>
            <a:gd name="adj" fmla="val 787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352926</xdr:colOff>
      <xdr:row>0</xdr:row>
      <xdr:rowOff>0</xdr:rowOff>
    </xdr:from>
    <xdr:to>
      <xdr:col>5</xdr:col>
      <xdr:colOff>553452</xdr:colOff>
      <xdr:row>1</xdr:row>
      <xdr:rowOff>260985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7D5D1230-2AEE-4BAA-9988-1033EDD1A516}"/>
            </a:ext>
          </a:extLst>
        </xdr:cNvPr>
        <xdr:cNvSpPr/>
      </xdr:nvSpPr>
      <xdr:spPr>
        <a:xfrm>
          <a:off x="2791326" y="0"/>
          <a:ext cx="810126" cy="7334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 editAs="oneCell">
    <xdr:from>
      <xdr:col>4</xdr:col>
      <xdr:colOff>423912</xdr:colOff>
      <xdr:row>0</xdr:row>
      <xdr:rowOff>15241</xdr:rowOff>
    </xdr:from>
    <xdr:to>
      <xdr:col>5</xdr:col>
      <xdr:colOff>477525</xdr:colOff>
      <xdr:row>2</xdr:row>
      <xdr:rowOff>7621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6B0FC7-5542-4F5A-8695-1358A0686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2312" y="15241"/>
          <a:ext cx="663213" cy="66294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16</xdr:col>
      <xdr:colOff>0</xdr:colOff>
      <xdr:row>0</xdr:row>
      <xdr:rowOff>0</xdr:rowOff>
    </xdr:from>
    <xdr:to>
      <xdr:col>20</xdr:col>
      <xdr:colOff>7620</xdr:colOff>
      <xdr:row>1</xdr:row>
      <xdr:rowOff>260985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5FCC67ED-0F17-41D6-BB6C-6E1ABA2EB197}"/>
            </a:ext>
          </a:extLst>
        </xdr:cNvPr>
        <xdr:cNvSpPr/>
      </xdr:nvSpPr>
      <xdr:spPr>
        <a:xfrm>
          <a:off x="9753600" y="0"/>
          <a:ext cx="2446020" cy="66484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 editAs="oneCell">
    <xdr:from>
      <xdr:col>16</xdr:col>
      <xdr:colOff>99060</xdr:colOff>
      <xdr:row>0</xdr:row>
      <xdr:rowOff>114300</xdr:rowOff>
    </xdr:from>
    <xdr:to>
      <xdr:col>16</xdr:col>
      <xdr:colOff>579120</xdr:colOff>
      <xdr:row>1</xdr:row>
      <xdr:rowOff>190500</xdr:rowOff>
    </xdr:to>
    <xdr:pic>
      <xdr:nvPicPr>
        <xdr:cNvPr id="12" name="Graphic 11" descr="Clock outline">
          <a:extLst>
            <a:ext uri="{FF2B5EF4-FFF2-40B4-BE49-F238E27FC236}">
              <a16:creationId xmlns:a16="http://schemas.microsoft.com/office/drawing/2014/main" id="{EC13CAF7-ED27-A85D-ABAF-B1E1334C3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852660" y="114300"/>
          <a:ext cx="480060" cy="480060"/>
        </a:xfrm>
        <a:prstGeom prst="rect">
          <a:avLst/>
        </a:prstGeom>
      </xdr:spPr>
    </xdr:pic>
    <xdr:clientData/>
  </xdr:twoCellAnchor>
  <xdr:twoCellAnchor>
    <xdr:from>
      <xdr:col>17</xdr:col>
      <xdr:colOff>22860</xdr:colOff>
      <xdr:row>0</xdr:row>
      <xdr:rowOff>121920</xdr:rowOff>
    </xdr:from>
    <xdr:to>
      <xdr:col>19</xdr:col>
      <xdr:colOff>533400</xdr:colOff>
      <xdr:row>1</xdr:row>
      <xdr:rowOff>236220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F2DC8F90-481D-6733-910A-FD5419C744EF}"/>
            </a:ext>
          </a:extLst>
        </xdr:cNvPr>
        <xdr:cNvSpPr txBox="1"/>
      </xdr:nvSpPr>
      <xdr:spPr>
        <a:xfrm>
          <a:off x="10386060" y="121920"/>
          <a:ext cx="1729740" cy="51816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400" b="1">
              <a:solidFill>
                <a:srgbClr val="FF0000"/>
              </a:solidFill>
            </a:rPr>
            <a:t>NOTE:</a:t>
          </a:r>
        </a:p>
        <a:p>
          <a:r>
            <a:rPr lang="en-ZA" sz="1100" b="1"/>
            <a:t>Last</a:t>
          </a:r>
          <a:r>
            <a:rPr lang="en-ZA" sz="1100" b="1" baseline="0"/>
            <a:t> Updated 03/03/2023</a:t>
          </a:r>
          <a:endParaRPr lang="en-ZA" sz="1100" b="1"/>
        </a:p>
      </xdr:txBody>
    </xdr:sp>
    <xdr:clientData/>
  </xdr:twoCellAnchor>
  <xdr:twoCellAnchor>
    <xdr:from>
      <xdr:col>4</xdr:col>
      <xdr:colOff>300181</xdr:colOff>
      <xdr:row>20</xdr:row>
      <xdr:rowOff>71238</xdr:rowOff>
    </xdr:from>
    <xdr:to>
      <xdr:col>13</xdr:col>
      <xdr:colOff>492606</xdr:colOff>
      <xdr:row>32</xdr:row>
      <xdr:rowOff>161636</xdr:rowOff>
    </xdr:to>
    <xdr:sp macro="" textlink="">
      <xdr:nvSpPr>
        <xdr:cNvPr id="14" name="Rectangle: Rounded Corners 13">
          <a:extLst>
            <a:ext uri="{FF2B5EF4-FFF2-40B4-BE49-F238E27FC236}">
              <a16:creationId xmlns:a16="http://schemas.microsoft.com/office/drawing/2014/main" id="{869D55EB-0DA7-4000-A457-2FB518FE2D54}"/>
            </a:ext>
          </a:extLst>
        </xdr:cNvPr>
        <xdr:cNvSpPr/>
      </xdr:nvSpPr>
      <xdr:spPr>
        <a:xfrm>
          <a:off x="2732423" y="4065965"/>
          <a:ext cx="5664971" cy="2307126"/>
        </a:xfrm>
        <a:prstGeom prst="roundRect">
          <a:avLst>
            <a:gd name="adj" fmla="val 787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7</xdr:col>
      <xdr:colOff>548640</xdr:colOff>
      <xdr:row>20</xdr:row>
      <xdr:rowOff>146243</xdr:rowOff>
    </xdr:from>
    <xdr:to>
      <xdr:col>10</xdr:col>
      <xdr:colOff>415636</xdr:colOff>
      <xdr:row>32</xdr:row>
      <xdr:rowOff>34120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DB7EC54-9B83-4C54-8020-A51ED639C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477212</xdr:colOff>
      <xdr:row>20</xdr:row>
      <xdr:rowOff>169334</xdr:rowOff>
    </xdr:from>
    <xdr:to>
      <xdr:col>13</xdr:col>
      <xdr:colOff>454121</xdr:colOff>
      <xdr:row>32</xdr:row>
      <xdr:rowOff>45836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AFC01F6-655B-49E9-A2AE-3D329F28E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354061</xdr:colOff>
      <xdr:row>3</xdr:row>
      <xdr:rowOff>56743</xdr:rowOff>
    </xdr:from>
    <xdr:to>
      <xdr:col>10</xdr:col>
      <xdr:colOff>300182</xdr:colOff>
      <xdr:row>19</xdr:row>
      <xdr:rowOff>84666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8CFCEB3-5ED2-4573-9163-CF1DFD32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532161</xdr:colOff>
      <xdr:row>20</xdr:row>
      <xdr:rowOff>60353</xdr:rowOff>
    </xdr:from>
    <xdr:to>
      <xdr:col>22</xdr:col>
      <xdr:colOff>592667</xdr:colOff>
      <xdr:row>32</xdr:row>
      <xdr:rowOff>161636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88886BB8-43F0-4625-9BB7-0CA4ACC49862}"/>
            </a:ext>
          </a:extLst>
        </xdr:cNvPr>
        <xdr:cNvSpPr/>
      </xdr:nvSpPr>
      <xdr:spPr>
        <a:xfrm>
          <a:off x="8436949" y="4055080"/>
          <a:ext cx="5533051" cy="2318011"/>
        </a:xfrm>
        <a:prstGeom prst="roundRect">
          <a:avLst>
            <a:gd name="adj" fmla="val 7878"/>
          </a:avLst>
        </a:prstGeom>
        <a:solidFill>
          <a:sysClr val="window" lastClr="FFFFFF"/>
        </a:solidFill>
        <a:ln w="12700">
          <a:solidFill>
            <a:schemeClr val="accent1">
              <a:lumMod val="75000"/>
            </a:schemeClr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0</xdr:col>
      <xdr:colOff>30789</xdr:colOff>
      <xdr:row>2</xdr:row>
      <xdr:rowOff>38485</xdr:rowOff>
    </xdr:from>
    <xdr:to>
      <xdr:col>4</xdr:col>
      <xdr:colOff>261697</xdr:colOff>
      <xdr:row>32</xdr:row>
      <xdr:rowOff>161636</xdr:rowOff>
    </xdr:to>
    <xdr:sp macro="" textlink="">
      <xdr:nvSpPr>
        <xdr:cNvPr id="28" name="Rectangle: Rounded Corners 27">
          <a:extLst>
            <a:ext uri="{FF2B5EF4-FFF2-40B4-BE49-F238E27FC236}">
              <a16:creationId xmlns:a16="http://schemas.microsoft.com/office/drawing/2014/main" id="{D3B36FDC-3BF3-447B-A218-9643D87C8C07}"/>
            </a:ext>
          </a:extLst>
        </xdr:cNvPr>
        <xdr:cNvSpPr/>
      </xdr:nvSpPr>
      <xdr:spPr>
        <a:xfrm>
          <a:off x="30789" y="708121"/>
          <a:ext cx="2663150" cy="5664970"/>
        </a:xfrm>
        <a:prstGeom prst="roundRect">
          <a:avLst>
            <a:gd name="adj" fmla="val 787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0</xdr:col>
      <xdr:colOff>227463</xdr:colOff>
      <xdr:row>3</xdr:row>
      <xdr:rowOff>68238</xdr:rowOff>
    </xdr:from>
    <xdr:to>
      <xdr:col>4</xdr:col>
      <xdr:colOff>45493</xdr:colOff>
      <xdr:row>31</xdr:row>
      <xdr:rowOff>102357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317E2B-8E6E-40EE-9483-63FAF22B1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326553</xdr:colOff>
      <xdr:row>20</xdr:row>
      <xdr:rowOff>123152</xdr:rowOff>
    </xdr:from>
    <xdr:to>
      <xdr:col>8</xdr:col>
      <xdr:colOff>53879</xdr:colOff>
      <xdr:row>32</xdr:row>
      <xdr:rowOff>53113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0814AF9-AE44-427D-A731-D89DAB496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52812</xdr:colOff>
      <xdr:row>21</xdr:row>
      <xdr:rowOff>7545</xdr:rowOff>
    </xdr:from>
    <xdr:to>
      <xdr:col>22</xdr:col>
      <xdr:colOff>422495</xdr:colOff>
      <xdr:row>31</xdr:row>
      <xdr:rowOff>165979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D1DF99C-16F2-C611-B3F7-71A5CDD2F518}"/>
            </a:ext>
          </a:extLst>
        </xdr:cNvPr>
        <xdr:cNvSpPr txBox="1"/>
      </xdr:nvSpPr>
      <xdr:spPr>
        <a:xfrm>
          <a:off x="8608337" y="4119327"/>
          <a:ext cx="5258554" cy="196912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 u="sng"/>
            <a:t>KEY INSIGHTS:</a:t>
          </a:r>
        </a:p>
        <a:p>
          <a:endParaRPr lang="en-ZA" sz="1100" b="1" u="sng"/>
        </a:p>
        <a:p>
          <a:pPr marL="171450" indent="-171450">
            <a:buFont typeface="Arial" panose="020B0604020202020204" pitchFamily="34" charset="0"/>
            <a:buChar char="•"/>
          </a:pPr>
          <a:r>
            <a:rPr lang="en-ZA" sz="1050" b="0" u="none"/>
            <a:t>South Africa's unemployment rate grew</a:t>
          </a:r>
          <a:r>
            <a:rPr lang="en-ZA" sz="1050" b="0" u="none" baseline="0"/>
            <a:t> by </a:t>
          </a:r>
          <a:r>
            <a:rPr lang="en-ZA" sz="1050" b="1" u="none" baseline="0"/>
            <a:t>10.7</a:t>
          </a:r>
          <a:r>
            <a:rPr lang="en-ZA" sz="1050" b="0" u="none" baseline="0"/>
            <a:t>% between 2008 &amp; 2022, leaving </a:t>
          </a:r>
          <a:r>
            <a:rPr lang="en-ZA" sz="1050" b="1" u="none" baseline="0"/>
            <a:t>34%</a:t>
          </a:r>
          <a:r>
            <a:rPr lang="en-ZA" sz="1050" b="0" u="none" baseline="0"/>
            <a:t> of the labour force without work.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ZA" sz="1050" b="1" u="none" baseline="0"/>
            <a:t>Black Africans</a:t>
          </a:r>
          <a:r>
            <a:rPr lang="en-ZA" sz="1050" b="0" u="none" baseline="0"/>
            <a:t> have the highest unemployment rate amongst all races at </a:t>
          </a:r>
          <a:r>
            <a:rPr lang="en-ZA" sz="1050" b="1" u="none" baseline="0"/>
            <a:t>48%</a:t>
          </a:r>
          <a:r>
            <a:rPr lang="en-ZA" sz="1050" b="0" u="none" baseline="0"/>
            <a:t> as of April 2022, up from </a:t>
          </a:r>
          <a:r>
            <a:rPr lang="en-ZA" sz="1050" b="1" u="none" baseline="0"/>
            <a:t>36%</a:t>
          </a:r>
          <a:r>
            <a:rPr lang="en-ZA" sz="1050" b="0" u="none" baseline="0"/>
            <a:t> in April 2008.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ZA" sz="1050" b="1" u="none" baseline="0"/>
            <a:t>Black Africans </a:t>
          </a:r>
          <a:r>
            <a:rPr lang="en-ZA" sz="1050" b="0" u="none" baseline="0"/>
            <a:t>make up </a:t>
          </a:r>
          <a:r>
            <a:rPr lang="en-ZA" sz="1050" b="1" u="none" baseline="0"/>
            <a:t>90%</a:t>
          </a:r>
          <a:r>
            <a:rPr lang="en-ZA" sz="1050" b="0" u="none" baseline="0"/>
            <a:t> of the unemployed in the labour force, which totals </a:t>
          </a:r>
          <a:r>
            <a:rPr lang="en-ZA" sz="1050" b="1" u="none" baseline="0"/>
            <a:t>7.9 Million people</a:t>
          </a:r>
          <a:r>
            <a:rPr lang="en-ZA" sz="1050" b="0" u="none" baseline="0"/>
            <a:t>.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en-ZA" sz="1050" b="1" u="none" baseline="0"/>
            <a:t>Gauteng</a:t>
          </a:r>
          <a:r>
            <a:rPr lang="en-ZA" sz="1050" b="0" u="none" baseline="0"/>
            <a:t> has the highest number of unemployed, at </a:t>
          </a:r>
          <a:r>
            <a:rPr lang="en-ZA" sz="1050" b="1" u="none" baseline="0"/>
            <a:t>2.5 Million people</a:t>
          </a:r>
          <a:r>
            <a:rPr lang="en-ZA" sz="1050" b="0" u="none" baseline="0"/>
            <a:t>.          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ZA" sz="1050" b="1" u="none" baseline="0"/>
            <a:t>KwaZulu-Natal</a:t>
          </a:r>
          <a:r>
            <a:rPr lang="en-ZA" sz="1050" b="0" u="none" baseline="0"/>
            <a:t> </a:t>
          </a:r>
          <a:r>
            <a:rPr lang="en-ZA" sz="1050" b="1" u="none" baseline="0"/>
            <a:t>&amp;</a:t>
          </a:r>
          <a:r>
            <a:rPr lang="en-ZA" sz="1050" b="0" u="none" baseline="0"/>
            <a:t> the</a:t>
          </a:r>
          <a:r>
            <a:rPr lang="en-ZA" sz="1050" b="1" u="none" baseline="0"/>
            <a:t> Eastern Cape </a:t>
          </a:r>
          <a:r>
            <a:rPr lang="en-ZA" sz="1050" b="0" u="none" baseline="0"/>
            <a:t>have </a:t>
          </a:r>
          <a:r>
            <a:rPr lang="en-ZA" sz="1050" b="1" u="none" baseline="0"/>
            <a:t>1.2 Million </a:t>
          </a:r>
          <a:r>
            <a:rPr lang="en-ZA" sz="1050" b="0" u="none" baseline="0"/>
            <a:t>and </a:t>
          </a:r>
          <a:r>
            <a:rPr lang="en-ZA" sz="1050" b="1" u="none" baseline="0"/>
            <a:t>1 Million </a:t>
          </a:r>
          <a:r>
            <a:rPr lang="en-ZA" sz="1050" b="0" u="none" baseline="0"/>
            <a:t>unemployed individuals respectively.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en-ZA" sz="1100" b="0" u="none"/>
        </a:p>
      </xdr:txBody>
    </xdr:sp>
    <xdr:clientData/>
  </xdr:twoCellAnchor>
  <xdr:twoCellAnchor>
    <xdr:from>
      <xdr:col>20</xdr:col>
      <xdr:colOff>105624</xdr:colOff>
      <xdr:row>0</xdr:row>
      <xdr:rowOff>45266</xdr:rowOff>
    </xdr:from>
    <xdr:to>
      <xdr:col>22</xdr:col>
      <xdr:colOff>543208</xdr:colOff>
      <xdr:row>1</xdr:row>
      <xdr:rowOff>248970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2AF7DE7-7E3E-451C-07A7-E5BC15AD4369}"/>
            </a:ext>
          </a:extLst>
        </xdr:cNvPr>
        <xdr:cNvSpPr txBox="1"/>
      </xdr:nvSpPr>
      <xdr:spPr>
        <a:xfrm>
          <a:off x="12327802" y="45266"/>
          <a:ext cx="1659802" cy="61111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>
              <a:solidFill>
                <a:schemeClr val="bg1"/>
              </a:solidFill>
            </a:rPr>
            <a:t>SOURCE: </a:t>
          </a:r>
        </a:p>
        <a:p>
          <a:r>
            <a:rPr lang="en-ZA" sz="1000">
              <a:solidFill>
                <a:schemeClr val="bg1"/>
              </a:solidFill>
            </a:rPr>
            <a:t>Stats SA Quarterly</a:t>
          </a:r>
          <a:r>
            <a:rPr lang="en-ZA" sz="1000" baseline="0">
              <a:solidFill>
                <a:schemeClr val="bg1"/>
              </a:solidFill>
            </a:rPr>
            <a:t> Labour Force Survey 2022: Q2</a:t>
          </a:r>
          <a:endParaRPr lang="en-ZA" sz="1100">
            <a:solidFill>
              <a:schemeClr val="bg1"/>
            </a:solidFill>
          </a:endParaRPr>
        </a:p>
      </xdr:txBody>
    </xdr:sp>
    <xdr:clientData/>
  </xdr:twoCellAnchor>
  <xdr:oneCellAnchor>
    <xdr:from>
      <xdr:col>0</xdr:col>
      <xdr:colOff>52812</xdr:colOff>
      <xdr:row>0</xdr:row>
      <xdr:rowOff>60356</xdr:rowOff>
    </xdr:from>
    <xdr:ext cx="2663227" cy="530658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CD302772-15C1-EF5F-CA7A-2D473B9B471D}"/>
            </a:ext>
          </a:extLst>
        </xdr:cNvPr>
        <xdr:cNvSpPr txBox="1"/>
      </xdr:nvSpPr>
      <xdr:spPr>
        <a:xfrm>
          <a:off x="52812" y="60356"/>
          <a:ext cx="2663227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ZA" sz="1600" b="1">
              <a:solidFill>
                <a:schemeClr val="bg1"/>
              </a:solidFill>
            </a:rPr>
            <a:t>BY:</a:t>
          </a:r>
        </a:p>
        <a:p>
          <a:r>
            <a:rPr lang="en-ZA" sz="1200" b="1">
              <a:solidFill>
                <a:schemeClr val="bg1"/>
              </a:solidFill>
            </a:rPr>
            <a:t>Giyani Shangase </a:t>
          </a:r>
        </a:p>
      </xdr:txBody>
    </xdr:sp>
    <xdr:clientData/>
  </xdr:oneCellAnchor>
  <xdr:twoCellAnchor>
    <xdr:from>
      <xdr:col>10</xdr:col>
      <xdr:colOff>415637</xdr:colOff>
      <xdr:row>2</xdr:row>
      <xdr:rowOff>30788</xdr:rowOff>
    </xdr:from>
    <xdr:to>
      <xdr:col>16</xdr:col>
      <xdr:colOff>490853</xdr:colOff>
      <xdr:row>20</xdr:row>
      <xdr:rowOff>24920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8782BA7-BB24-45F4-B062-0AE0C8537927}"/>
            </a:ext>
          </a:extLst>
        </xdr:cNvPr>
        <xdr:cNvSpPr/>
      </xdr:nvSpPr>
      <xdr:spPr>
        <a:xfrm>
          <a:off x="6496243" y="700424"/>
          <a:ext cx="3723580" cy="3319223"/>
        </a:xfrm>
        <a:prstGeom prst="roundRect">
          <a:avLst>
            <a:gd name="adj" fmla="val 787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16</xdr:col>
      <xdr:colOff>521854</xdr:colOff>
      <xdr:row>2</xdr:row>
      <xdr:rowOff>31078</xdr:rowOff>
    </xdr:from>
    <xdr:to>
      <xdr:col>22</xdr:col>
      <xdr:colOff>597071</xdr:colOff>
      <xdr:row>20</xdr:row>
      <xdr:rowOff>23091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35ACCA0-DD38-419B-863A-F78EB50A260D}"/>
            </a:ext>
          </a:extLst>
        </xdr:cNvPr>
        <xdr:cNvSpPr/>
      </xdr:nvSpPr>
      <xdr:spPr>
        <a:xfrm>
          <a:off x="10250824" y="700714"/>
          <a:ext cx="3723580" cy="3317104"/>
        </a:xfrm>
        <a:prstGeom prst="roundRect">
          <a:avLst>
            <a:gd name="adj" fmla="val 7878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17</xdr:col>
      <xdr:colOff>61576</xdr:colOff>
      <xdr:row>2</xdr:row>
      <xdr:rowOff>107758</xdr:rowOff>
    </xdr:from>
    <xdr:to>
      <xdr:col>22</xdr:col>
      <xdr:colOff>469514</xdr:colOff>
      <xdr:row>19</xdr:row>
      <xdr:rowOff>115455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6D353E-988E-4E50-BB31-612D2F1131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531091</xdr:colOff>
      <xdr:row>3</xdr:row>
      <xdr:rowOff>1</xdr:rowOff>
    </xdr:from>
    <xdr:to>
      <xdr:col>16</xdr:col>
      <xdr:colOff>377151</xdr:colOff>
      <xdr:row>19</xdr:row>
      <xdr:rowOff>100061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BDC08C2-4D95-48FB-BF48-D592DFAE3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34691</xdr:colOff>
      <xdr:row>3</xdr:row>
      <xdr:rowOff>116104</xdr:rowOff>
    </xdr:from>
    <xdr:to>
      <xdr:col>33</xdr:col>
      <xdr:colOff>507933</xdr:colOff>
      <xdr:row>25</xdr:row>
      <xdr:rowOff>112295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4A11BB-CE37-2307-1A3F-5C909E6E7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375557</xdr:colOff>
      <xdr:row>19</xdr:row>
      <xdr:rowOff>154783</xdr:rowOff>
    </xdr:from>
    <xdr:to>
      <xdr:col>17</xdr:col>
      <xdr:colOff>71437</xdr:colOff>
      <xdr:row>47</xdr:row>
      <xdr:rowOff>35719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EA78D400-34A3-8660-7C4D-423876267B08}"/>
            </a:ext>
          </a:extLst>
        </xdr:cNvPr>
        <xdr:cNvSpPr/>
      </xdr:nvSpPr>
      <xdr:spPr>
        <a:xfrm>
          <a:off x="375557" y="3548064"/>
          <a:ext cx="12197443" cy="4881561"/>
        </a:xfrm>
        <a:prstGeom prst="roundRect">
          <a:avLst>
            <a:gd name="adj" fmla="val 9060"/>
          </a:avLst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0</xdr:col>
      <xdr:colOff>383116</xdr:colOff>
      <xdr:row>22</xdr:row>
      <xdr:rowOff>107042</xdr:rowOff>
    </xdr:from>
    <xdr:to>
      <xdr:col>17</xdr:col>
      <xdr:colOff>71437</xdr:colOff>
      <xdr:row>45</xdr:row>
      <xdr:rowOff>83344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4C5F11-A15D-4343-AD56-44015F145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11</xdr:row>
      <xdr:rowOff>125730</xdr:rowOff>
    </xdr:from>
    <xdr:to>
      <xdr:col>9</xdr:col>
      <xdr:colOff>68580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844256-22C2-875D-1466-640B9C074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1230219</xdr:colOff>
      <xdr:row>20</xdr:row>
      <xdr:rowOff>59254</xdr:rowOff>
    </xdr:from>
    <xdr:to>
      <xdr:col>10</xdr:col>
      <xdr:colOff>446346</xdr:colOff>
      <xdr:row>41</xdr:row>
      <xdr:rowOff>94973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26848D8-E265-98E9-A919-5B75F91D2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557753</xdr:colOff>
      <xdr:row>14</xdr:row>
      <xdr:rowOff>102124</xdr:rowOff>
    </xdr:from>
    <xdr:to>
      <xdr:col>25</xdr:col>
      <xdr:colOff>381001</xdr:colOff>
      <xdr:row>44</xdr:row>
      <xdr:rowOff>122464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98D94A57-9464-D67F-205F-967B735E1DE1}"/>
            </a:ext>
          </a:extLst>
        </xdr:cNvPr>
        <xdr:cNvSpPr/>
      </xdr:nvSpPr>
      <xdr:spPr>
        <a:xfrm>
          <a:off x="7682846" y="2757340"/>
          <a:ext cx="9014382" cy="5440753"/>
        </a:xfrm>
        <a:prstGeom prst="roundRect">
          <a:avLst>
            <a:gd name="adj" fmla="val 5982"/>
          </a:avLst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12</xdr:col>
      <xdr:colOff>272143</xdr:colOff>
      <xdr:row>15</xdr:row>
      <xdr:rowOff>149258</xdr:rowOff>
    </xdr:from>
    <xdr:to>
      <xdr:col>24</xdr:col>
      <xdr:colOff>462644</xdr:colOff>
      <xdr:row>42</xdr:row>
      <xdr:rowOff>122465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41271E1-9E02-44B9-9F25-20B91567A9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104205</xdr:colOff>
      <xdr:row>10</xdr:row>
      <xdr:rowOff>45589</xdr:rowOff>
    </xdr:from>
    <xdr:to>
      <xdr:col>11</xdr:col>
      <xdr:colOff>260513</xdr:colOff>
      <xdr:row>25</xdr:row>
      <xdr:rowOff>39077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71C065-F623-FAE4-DE16-094006D8E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1084873</xdr:colOff>
      <xdr:row>11</xdr:row>
      <xdr:rowOff>62272</xdr:rowOff>
    </xdr:from>
    <xdr:to>
      <xdr:col>4</xdr:col>
      <xdr:colOff>78153</xdr:colOff>
      <xdr:row>26</xdr:row>
      <xdr:rowOff>62272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95B65F-5297-87DC-0AB7-E1031A17B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7620</xdr:rowOff>
    </xdr:from>
    <xdr:to>
      <xdr:col>11</xdr:col>
      <xdr:colOff>411480</xdr:colOff>
      <xdr:row>21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560CEB-3EEF-4016-A596-0845134A9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79612</xdr:colOff>
      <xdr:row>23</xdr:row>
      <xdr:rowOff>90986</xdr:rowOff>
    </xdr:from>
    <xdr:to>
      <xdr:col>13</xdr:col>
      <xdr:colOff>363941</xdr:colOff>
      <xdr:row>46</xdr:row>
      <xdr:rowOff>34119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7B0E520-AF17-7BC4-7B8F-D4D0D6EA2BD1}"/>
            </a:ext>
          </a:extLst>
        </xdr:cNvPr>
        <xdr:cNvSpPr/>
      </xdr:nvSpPr>
      <xdr:spPr>
        <a:xfrm>
          <a:off x="693761" y="4446896"/>
          <a:ext cx="7654120" cy="4128447"/>
        </a:xfrm>
        <a:prstGeom prst="roundRect">
          <a:avLst>
            <a:gd name="adj" fmla="val 1007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352567</xdr:colOff>
      <xdr:row>24</xdr:row>
      <xdr:rowOff>102359</xdr:rowOff>
    </xdr:from>
    <xdr:to>
      <xdr:col>13</xdr:col>
      <xdr:colOff>81318</xdr:colOff>
      <xdr:row>45</xdr:row>
      <xdr:rowOff>27963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544BD2-FFC8-46B2-8F81-EF4F13B8B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10</xdr:row>
      <xdr:rowOff>73618</xdr:rowOff>
    </xdr:from>
    <xdr:to>
      <xdr:col>10</xdr:col>
      <xdr:colOff>1</xdr:colOff>
      <xdr:row>37</xdr:row>
      <xdr:rowOff>78828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B30967-3462-80AF-E8A1-3DDEA5EEE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254000</xdr:colOff>
      <xdr:row>8</xdr:row>
      <xdr:rowOff>107462</xdr:rowOff>
    </xdr:from>
    <xdr:to>
      <xdr:col>23</xdr:col>
      <xdr:colOff>566616</xdr:colOff>
      <xdr:row>40</xdr:row>
      <xdr:rowOff>97692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3D53129-60F1-37B9-61A8-ED874143EFE9}"/>
            </a:ext>
          </a:extLst>
        </xdr:cNvPr>
        <xdr:cNvSpPr/>
      </xdr:nvSpPr>
      <xdr:spPr>
        <a:xfrm>
          <a:off x="8049846" y="1221154"/>
          <a:ext cx="8186616" cy="5929923"/>
        </a:xfrm>
        <a:prstGeom prst="roundRect">
          <a:avLst>
            <a:gd name="adj" fmla="val 9583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11</xdr:col>
      <xdr:colOff>29310</xdr:colOff>
      <xdr:row>10</xdr:row>
      <xdr:rowOff>48846</xdr:rowOff>
    </xdr:from>
    <xdr:to>
      <xdr:col>23</xdr:col>
      <xdr:colOff>293078</xdr:colOff>
      <xdr:row>39</xdr:row>
      <xdr:rowOff>39077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1CF5EE-0E4C-4011-AA9D-54F1C053B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2514600</xdr:colOff>
      <xdr:row>12</xdr:row>
      <xdr:rowOff>131618</xdr:rowOff>
    </xdr:from>
    <xdr:to>
      <xdr:col>15</xdr:col>
      <xdr:colOff>228600</xdr:colOff>
      <xdr:row>34</xdr:row>
      <xdr:rowOff>96982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D319659-FA52-4B80-DCB0-84E736A776A2}"/>
            </a:ext>
          </a:extLst>
        </xdr:cNvPr>
        <xdr:cNvSpPr/>
      </xdr:nvSpPr>
      <xdr:spPr>
        <a:xfrm>
          <a:off x="7609294" y="2323155"/>
          <a:ext cx="5881885" cy="3983182"/>
        </a:xfrm>
        <a:prstGeom prst="roundRect">
          <a:avLst>
            <a:gd name="adj" fmla="val 767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 editAs="oneCell">
    <xdr:from>
      <xdr:col>6</xdr:col>
      <xdr:colOff>579372</xdr:colOff>
      <xdr:row>16</xdr:row>
      <xdr:rowOff>87329</xdr:rowOff>
    </xdr:from>
    <xdr:to>
      <xdr:col>14</xdr:col>
      <xdr:colOff>50380</xdr:colOff>
      <xdr:row>33</xdr:row>
      <xdr:rowOff>75989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0BCDA9E-E625-36B1-5B8A-80167EA54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4215" y="3009379"/>
          <a:ext cx="4357884" cy="3093337"/>
        </a:xfrm>
        <a:prstGeom prst="rect">
          <a:avLst/>
        </a:prstGeom>
      </xdr:spPr>
    </xdr:pic>
    <xdr:clientData/>
  </xdr:twoCellAnchor>
  <xdr:twoCellAnchor>
    <xdr:from>
      <xdr:col>8</xdr:col>
      <xdr:colOff>56677</xdr:colOff>
      <xdr:row>13</xdr:row>
      <xdr:rowOff>37785</xdr:rowOff>
    </xdr:from>
    <xdr:to>
      <xdr:col>13</xdr:col>
      <xdr:colOff>377851</xdr:colOff>
      <xdr:row>16</xdr:row>
      <xdr:rowOff>50380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2C56326-1CCB-1FCA-4CE4-E7A820456318}"/>
            </a:ext>
          </a:extLst>
        </xdr:cNvPr>
        <xdr:cNvSpPr txBox="1"/>
      </xdr:nvSpPr>
      <xdr:spPr>
        <a:xfrm>
          <a:off x="9043239" y="2411950"/>
          <a:ext cx="3375472" cy="56048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ZA" sz="1800">
              <a:solidFill>
                <a:schemeClr val="bg2">
                  <a:lumMod val="25000"/>
                </a:schemeClr>
              </a:solidFill>
            </a:rPr>
            <a:t>Unemployment By Province</a:t>
          </a:r>
        </a:p>
        <a:p>
          <a:pPr algn="ctr"/>
          <a:r>
            <a:rPr lang="en-ZA" sz="1000">
              <a:solidFill>
                <a:schemeClr val="bg2">
                  <a:lumMod val="25000"/>
                </a:schemeClr>
              </a:solidFill>
            </a:rPr>
            <a:t>(Q2</a:t>
          </a:r>
          <a:r>
            <a:rPr lang="en-ZA" sz="1000" baseline="0">
              <a:solidFill>
                <a:schemeClr val="bg2">
                  <a:lumMod val="25000"/>
                </a:schemeClr>
              </a:solidFill>
            </a:rPr>
            <a:t> 2022)</a:t>
          </a:r>
          <a:endParaRPr lang="en-ZA" sz="1000">
            <a:solidFill>
              <a:schemeClr val="bg2">
                <a:lumMod val="25000"/>
              </a:schemeClr>
            </a:solidFill>
          </a:endParaRPr>
        </a:p>
        <a:p>
          <a:endParaRPr lang="en-ZA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453455</xdr:colOff>
      <xdr:row>31</xdr:row>
      <xdr:rowOff>88256</xdr:rowOff>
    </xdr:from>
    <xdr:to>
      <xdr:col>19</xdr:col>
      <xdr:colOff>411454</xdr:colOff>
      <xdr:row>50</xdr:row>
      <xdr:rowOff>99110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415C90-84F2-F0EF-C6B9-C298004A4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840154</xdr:colOff>
      <xdr:row>55</xdr:row>
      <xdr:rowOff>78154</xdr:rowOff>
    </xdr:from>
    <xdr:to>
      <xdr:col>20</xdr:col>
      <xdr:colOff>312615</xdr:colOff>
      <xdr:row>87</xdr:row>
      <xdr:rowOff>117231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F2587B3-5272-0098-AE62-B0E20FCFD1D5}"/>
            </a:ext>
          </a:extLst>
        </xdr:cNvPr>
        <xdr:cNvSpPr/>
      </xdr:nvSpPr>
      <xdr:spPr>
        <a:xfrm>
          <a:off x="840154" y="8167077"/>
          <a:ext cx="14946923" cy="5666154"/>
        </a:xfrm>
        <a:prstGeom prst="roundRect">
          <a:avLst/>
        </a:prstGeom>
        <a:solidFill>
          <a:schemeClr val="bg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8</xdr:col>
      <xdr:colOff>324710</xdr:colOff>
      <xdr:row>58</xdr:row>
      <xdr:rowOff>46150</xdr:rowOff>
    </xdr:from>
    <xdr:to>
      <xdr:col>19</xdr:col>
      <xdr:colOff>106809</xdr:colOff>
      <xdr:row>83</xdr:row>
      <xdr:rowOff>180685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4E3EAC-29F4-4078-AC08-4E23B10E5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1009135</xdr:colOff>
      <xdr:row>29</xdr:row>
      <xdr:rowOff>123568</xdr:rowOff>
    </xdr:from>
    <xdr:to>
      <xdr:col>7</xdr:col>
      <xdr:colOff>411892</xdr:colOff>
      <xdr:row>53</xdr:row>
      <xdr:rowOff>10297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966C959-AD52-408E-98CE-B871B4866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2565199</xdr:colOff>
      <xdr:row>58</xdr:row>
      <xdr:rowOff>81409</xdr:rowOff>
    </xdr:from>
    <xdr:to>
      <xdr:col>8</xdr:col>
      <xdr:colOff>556381</xdr:colOff>
      <xdr:row>84</xdr:row>
      <xdr:rowOff>36286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0CE3F20-9153-400F-8825-376C2013A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579549</xdr:colOff>
      <xdr:row>29</xdr:row>
      <xdr:rowOff>77275</xdr:rowOff>
    </xdr:from>
    <xdr:to>
      <xdr:col>12</xdr:col>
      <xdr:colOff>450761</xdr:colOff>
      <xdr:row>44</xdr:row>
      <xdr:rowOff>83714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8AEBFF-CB34-BEE0-2618-B042835B0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118056</xdr:colOff>
      <xdr:row>17</xdr:row>
      <xdr:rowOff>23613</xdr:rowOff>
    </xdr:from>
    <xdr:to>
      <xdr:col>26</xdr:col>
      <xdr:colOff>244679</xdr:colOff>
      <xdr:row>40</xdr:row>
      <xdr:rowOff>160986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A674D9-E459-9DB3-A5A2-0CCE0CB2A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3F6E-B69D-4DBE-978B-AD5B11879556}">
  <dimension ref="A1:BG156"/>
  <sheetViews>
    <sheetView topLeftCell="A11" workbookViewId="0">
      <pane xSplit="1" topLeftCell="B1" activePane="topRight" state="frozen"/>
      <selection activeCell="A14" sqref="A14"/>
      <selection pane="topRight" activeCell="BG12" sqref="BG12"/>
    </sheetView>
  </sheetViews>
  <sheetFormatPr defaultColWidth="9.109375" defaultRowHeight="11.4" x14ac:dyDescent="0.2"/>
  <cols>
    <col min="1" max="1" width="33.6640625" style="1" customWidth="1"/>
    <col min="2" max="29" width="9.44140625" style="1" customWidth="1"/>
    <col min="30" max="30" width="9.109375" style="1"/>
    <col min="31" max="32" width="9" style="1" customWidth="1"/>
    <col min="33" max="33" width="9" style="51" customWidth="1"/>
    <col min="34" max="36" width="9.109375" style="1"/>
    <col min="37" max="37" width="9.5546875" style="51" customWidth="1"/>
    <col min="38" max="55" width="9.109375" style="1"/>
    <col min="56" max="59" width="9" style="51" bestFit="1" customWidth="1"/>
    <col min="60" max="16384" width="9.109375" style="1"/>
  </cols>
  <sheetData>
    <row r="1" spans="1:59" ht="26.25" customHeight="1" x14ac:dyDescent="0.25">
      <c r="A1" s="86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8"/>
    </row>
    <row r="2" spans="1:59" ht="26.25" customHeight="1" x14ac:dyDescent="0.2">
      <c r="A2" s="89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3" t="s">
        <v>29</v>
      </c>
      <c r="AF2" s="3" t="s">
        <v>30</v>
      </c>
      <c r="AG2" s="3" t="s">
        <v>31</v>
      </c>
      <c r="AH2" s="3" t="s">
        <v>32</v>
      </c>
      <c r="AI2" s="3" t="s">
        <v>33</v>
      </c>
      <c r="AJ2" s="3" t="s">
        <v>34</v>
      </c>
      <c r="AK2" s="3" t="s">
        <v>35</v>
      </c>
      <c r="AL2" s="3" t="s">
        <v>36</v>
      </c>
      <c r="AM2" s="3" t="s">
        <v>37</v>
      </c>
      <c r="AN2" s="3" t="s">
        <v>38</v>
      </c>
      <c r="AO2" s="3" t="s">
        <v>39</v>
      </c>
      <c r="AP2" s="3" t="s">
        <v>40</v>
      </c>
      <c r="AQ2" s="3" t="s">
        <v>41</v>
      </c>
      <c r="AR2" s="3" t="s">
        <v>42</v>
      </c>
      <c r="AS2" s="3" t="s">
        <v>43</v>
      </c>
      <c r="AT2" s="3" t="s">
        <v>44</v>
      </c>
      <c r="AU2" s="3" t="s">
        <v>45</v>
      </c>
      <c r="AV2" s="3" t="s">
        <v>46</v>
      </c>
      <c r="AW2" s="3" t="s">
        <v>47</v>
      </c>
      <c r="AX2" s="3" t="s">
        <v>48</v>
      </c>
      <c r="AY2" s="3" t="s">
        <v>49</v>
      </c>
      <c r="AZ2" s="3" t="s">
        <v>50</v>
      </c>
      <c r="BA2" s="3" t="s">
        <v>51</v>
      </c>
      <c r="BB2" s="3" t="s">
        <v>52</v>
      </c>
      <c r="BC2" s="3" t="s">
        <v>53</v>
      </c>
      <c r="BD2" s="3" t="s">
        <v>54</v>
      </c>
      <c r="BE2" s="3" t="s">
        <v>55</v>
      </c>
      <c r="BF2" s="3" t="s">
        <v>56</v>
      </c>
      <c r="BG2" s="3" t="s">
        <v>57</v>
      </c>
    </row>
    <row r="3" spans="1:59" ht="12" x14ac:dyDescent="0.2">
      <c r="A3" s="89"/>
      <c r="B3" s="4" t="s">
        <v>58</v>
      </c>
      <c r="C3" s="4" t="s">
        <v>58</v>
      </c>
      <c r="D3" s="4" t="s">
        <v>58</v>
      </c>
      <c r="E3" s="4" t="s">
        <v>58</v>
      </c>
      <c r="F3" s="4" t="s">
        <v>58</v>
      </c>
      <c r="G3" s="4" t="s">
        <v>58</v>
      </c>
      <c r="H3" s="4" t="s">
        <v>58</v>
      </c>
      <c r="I3" s="4" t="s">
        <v>58</v>
      </c>
      <c r="J3" s="4" t="s">
        <v>58</v>
      </c>
      <c r="K3" s="4" t="s">
        <v>58</v>
      </c>
      <c r="L3" s="4" t="s">
        <v>58</v>
      </c>
      <c r="M3" s="4" t="s">
        <v>58</v>
      </c>
      <c r="N3" s="4" t="s">
        <v>58</v>
      </c>
      <c r="O3" s="4" t="s">
        <v>58</v>
      </c>
      <c r="P3" s="4" t="s">
        <v>58</v>
      </c>
      <c r="Q3" s="4" t="s">
        <v>58</v>
      </c>
      <c r="R3" s="4" t="s">
        <v>58</v>
      </c>
      <c r="S3" s="4" t="s">
        <v>58</v>
      </c>
      <c r="T3" s="4" t="s">
        <v>58</v>
      </c>
      <c r="U3" s="4" t="s">
        <v>58</v>
      </c>
      <c r="V3" s="4" t="s">
        <v>58</v>
      </c>
      <c r="W3" s="4" t="s">
        <v>58</v>
      </c>
      <c r="X3" s="4" t="s">
        <v>58</v>
      </c>
      <c r="Y3" s="4" t="s">
        <v>58</v>
      </c>
      <c r="Z3" s="4" t="s">
        <v>58</v>
      </c>
      <c r="AA3" s="4" t="s">
        <v>58</v>
      </c>
      <c r="AB3" s="4" t="s">
        <v>58</v>
      </c>
      <c r="AC3" s="4" t="s">
        <v>58</v>
      </c>
      <c r="AD3" s="4" t="s">
        <v>58</v>
      </c>
      <c r="AE3" s="5" t="s">
        <v>58</v>
      </c>
      <c r="AF3" s="5" t="s">
        <v>58</v>
      </c>
      <c r="AG3" s="5" t="s">
        <v>58</v>
      </c>
      <c r="AH3" s="5" t="s">
        <v>58</v>
      </c>
      <c r="AI3" s="5" t="s">
        <v>58</v>
      </c>
      <c r="AJ3" s="5" t="s">
        <v>58</v>
      </c>
      <c r="AK3" s="5" t="s">
        <v>58</v>
      </c>
      <c r="AL3" s="5" t="s">
        <v>58</v>
      </c>
      <c r="AM3" s="5" t="s">
        <v>58</v>
      </c>
      <c r="AN3" s="5" t="s">
        <v>58</v>
      </c>
      <c r="AO3" s="5" t="s">
        <v>58</v>
      </c>
      <c r="AP3" s="5" t="s">
        <v>58</v>
      </c>
      <c r="AQ3" s="5" t="s">
        <v>58</v>
      </c>
      <c r="AR3" s="5" t="s">
        <v>58</v>
      </c>
      <c r="AS3" s="5" t="s">
        <v>58</v>
      </c>
      <c r="AT3" s="5" t="s">
        <v>58</v>
      </c>
      <c r="AU3" s="5" t="s">
        <v>58</v>
      </c>
      <c r="AV3" s="5" t="s">
        <v>58</v>
      </c>
      <c r="AW3" s="5" t="s">
        <v>58</v>
      </c>
      <c r="AX3" s="5" t="s">
        <v>58</v>
      </c>
      <c r="AY3" s="5" t="s">
        <v>58</v>
      </c>
      <c r="AZ3" s="5" t="s">
        <v>58</v>
      </c>
      <c r="BA3" s="5" t="s">
        <v>58</v>
      </c>
      <c r="BB3" s="5" t="s">
        <v>58</v>
      </c>
      <c r="BC3" s="5" t="s">
        <v>58</v>
      </c>
      <c r="BD3" s="5" t="s">
        <v>58</v>
      </c>
      <c r="BE3" s="5" t="s">
        <v>58</v>
      </c>
      <c r="BF3" s="5" t="s">
        <v>58</v>
      </c>
      <c r="BG3" s="5" t="s">
        <v>58</v>
      </c>
    </row>
    <row r="4" spans="1:59" s="11" customFormat="1" ht="12" x14ac:dyDescent="0.25">
      <c r="A4" s="7" t="s">
        <v>59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4"/>
      <c r="AA4" s="4"/>
      <c r="AB4" s="4"/>
      <c r="AC4" s="4"/>
      <c r="AD4" s="4"/>
      <c r="AE4" s="6"/>
      <c r="AF4" s="6" t="s">
        <v>60</v>
      </c>
      <c r="AG4" s="6"/>
      <c r="AH4" s="6"/>
      <c r="AI4" s="6"/>
      <c r="AJ4" s="9"/>
      <c r="AK4" s="6"/>
      <c r="AL4" s="6"/>
      <c r="AM4" s="6"/>
      <c r="AN4" s="6"/>
      <c r="AO4" s="5"/>
      <c r="AP4" s="6"/>
      <c r="AQ4" s="5" t="s">
        <v>60</v>
      </c>
      <c r="AR4" s="5"/>
      <c r="AS4" s="6"/>
      <c r="AT4" s="6"/>
      <c r="AU4" s="6"/>
      <c r="AV4" s="6"/>
      <c r="AW4" s="6"/>
      <c r="AX4" s="6"/>
      <c r="AY4" s="6" t="s">
        <v>60</v>
      </c>
      <c r="AZ4" s="6"/>
      <c r="BA4" s="6" t="s">
        <v>60</v>
      </c>
      <c r="BB4" s="6"/>
      <c r="BC4" s="6"/>
      <c r="BD4" s="6"/>
      <c r="BE4" s="6"/>
      <c r="BF4" s="5"/>
      <c r="BG4" s="10"/>
    </row>
    <row r="5" spans="1:59" s="11" customFormat="1" ht="12" x14ac:dyDescent="0.25">
      <c r="A5" s="7" t="s">
        <v>61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8">
        <v>32732.35353752728</v>
      </c>
      <c r="K5" s="8">
        <v>32881.808748425086</v>
      </c>
      <c r="L5" s="12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8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8">
        <v>34557.895041851996</v>
      </c>
      <c r="W5" s="8">
        <v>34711.906507384352</v>
      </c>
      <c r="X5" s="8">
        <v>34868.376281263554</v>
      </c>
      <c r="Y5" s="8">
        <v>35021.68904259432</v>
      </c>
      <c r="Z5" s="12">
        <v>35176.612513384309</v>
      </c>
      <c r="AA5" s="6">
        <v>35331.803190220693</v>
      </c>
      <c r="AB5" s="12">
        <v>35488.638544451976</v>
      </c>
      <c r="AC5" s="12">
        <v>35643.484722638881</v>
      </c>
      <c r="AD5" s="6">
        <v>35798.65330755707</v>
      </c>
      <c r="AE5" s="6">
        <v>35954.787302598837</v>
      </c>
      <c r="AF5" s="6">
        <v>36113.613316470655</v>
      </c>
      <c r="AG5" s="6">
        <v>36271.98652428198</v>
      </c>
      <c r="AH5" s="13">
        <v>36430.764801898309</v>
      </c>
      <c r="AI5" s="13">
        <v>36590.82732643473</v>
      </c>
      <c r="AJ5" s="6">
        <v>36749.630644991848</v>
      </c>
      <c r="AK5" s="6">
        <v>36904.74973881519</v>
      </c>
      <c r="AL5" s="6">
        <v>37060.652648837116</v>
      </c>
      <c r="AM5" s="6">
        <v>37217.331147124896</v>
      </c>
      <c r="AN5" s="6">
        <v>37373.366365337133</v>
      </c>
      <c r="AO5" s="6">
        <v>37525.415938995509</v>
      </c>
      <c r="AP5" s="6">
        <v>37678.277779154865</v>
      </c>
      <c r="AQ5" s="6">
        <v>37831.943946500876</v>
      </c>
      <c r="AR5" s="6">
        <v>37984.821302406293</v>
      </c>
      <c r="AS5" s="6">
        <v>38133.521563673748</v>
      </c>
      <c r="AT5" s="6">
        <v>38282.909308756753</v>
      </c>
      <c r="AU5" s="6">
        <v>38432.975088767773</v>
      </c>
      <c r="AV5" s="6">
        <v>38582.253526111519</v>
      </c>
      <c r="AW5" s="6">
        <v>38727.424052838061</v>
      </c>
      <c r="AX5" s="6">
        <v>38873.944749588351</v>
      </c>
      <c r="AY5" s="6">
        <v>39021.017000000211</v>
      </c>
      <c r="AZ5" s="6">
        <v>39167.431757839404</v>
      </c>
      <c r="BA5" s="6">
        <v>39310.869542133747</v>
      </c>
      <c r="BB5" s="6">
        <v>39454.887358637272</v>
      </c>
      <c r="BC5" s="6">
        <v>39599.475513445512</v>
      </c>
      <c r="BD5" s="6">
        <v>39745.013949109889</v>
      </c>
      <c r="BE5" s="6">
        <v>39888.44807459326</v>
      </c>
      <c r="BF5" s="6">
        <v>40032.57394724078</v>
      </c>
      <c r="BG5" s="6">
        <v>40177.383805226651</v>
      </c>
    </row>
    <row r="6" spans="1:59" s="11" customFormat="1" ht="12" x14ac:dyDescent="0.25">
      <c r="A6" s="7" t="s">
        <v>62</v>
      </c>
      <c r="B6" s="8">
        <v>18808.476851495099</v>
      </c>
      <c r="C6" s="8">
        <v>18851.20427189755</v>
      </c>
      <c r="D6" s="8">
        <v>18847.838391696292</v>
      </c>
      <c r="E6" s="8">
        <v>18816.58604696385</v>
      </c>
      <c r="F6" s="8">
        <v>18981.813708310685</v>
      </c>
      <c r="G6" s="8">
        <v>18697.864270671344</v>
      </c>
      <c r="H6" s="8">
        <v>18305.891645076805</v>
      </c>
      <c r="I6" s="8">
        <v>18401.679883278022</v>
      </c>
      <c r="J6" s="8">
        <v>18409.669977609177</v>
      </c>
      <c r="K6" s="8">
        <v>18430.605603887423</v>
      </c>
      <c r="L6" s="12">
        <v>18302.553208131427</v>
      </c>
      <c r="M6" s="8">
        <v>18265.997755739903</v>
      </c>
      <c r="N6" s="8">
        <v>18500.630424068608</v>
      </c>
      <c r="O6" s="8">
        <v>18703.460688795312</v>
      </c>
      <c r="P6" s="8">
        <v>18817.616160660902</v>
      </c>
      <c r="Q6" s="8">
        <v>18803.739251889496</v>
      </c>
      <c r="R6" s="8">
        <v>19052.83619997956</v>
      </c>
      <c r="S6" s="8">
        <v>19050.767186785826</v>
      </c>
      <c r="T6" s="8">
        <v>19462.874493021278</v>
      </c>
      <c r="U6" s="8">
        <v>19233.344078335223</v>
      </c>
      <c r="V6" s="8">
        <v>19420.327462353871</v>
      </c>
      <c r="W6" s="8">
        <v>19663.384048080337</v>
      </c>
      <c r="X6" s="8">
        <v>19916.120843694804</v>
      </c>
      <c r="Y6" s="8">
        <v>20006.863067344988</v>
      </c>
      <c r="Z6" s="12">
        <v>20121.757519665873</v>
      </c>
      <c r="AA6" s="6">
        <v>20248.158742299067</v>
      </c>
      <c r="AB6" s="12">
        <v>20267.560482566674</v>
      </c>
      <c r="AC6" s="12">
        <v>20228.277196519979</v>
      </c>
      <c r="AD6" s="6">
        <v>20994.119450048205</v>
      </c>
      <c r="AE6" s="6">
        <v>20887.141948229309</v>
      </c>
      <c r="AF6" s="6">
        <v>21246.444063691593</v>
      </c>
      <c r="AG6" s="6">
        <v>21210.934229387294</v>
      </c>
      <c r="AH6" s="13">
        <v>21397.775973586082</v>
      </c>
      <c r="AI6" s="13">
        <v>21179.008828009522</v>
      </c>
      <c r="AJ6" s="13">
        <v>21706.072876971171</v>
      </c>
      <c r="AK6" s="6">
        <v>21849.408009995263</v>
      </c>
      <c r="AL6" s="6">
        <v>22426.362512050589</v>
      </c>
      <c r="AM6" s="6">
        <v>22276.581803545781</v>
      </c>
      <c r="AN6" s="6">
        <v>22401.996284775549</v>
      </c>
      <c r="AO6" s="6">
        <v>22051.070223762508</v>
      </c>
      <c r="AP6" s="6">
        <v>22357.92450976996</v>
      </c>
      <c r="AQ6" s="6">
        <v>22370.30547457885</v>
      </c>
      <c r="AR6" s="6">
        <v>22589.459535499856</v>
      </c>
      <c r="AS6" s="6">
        <v>22667.963835355677</v>
      </c>
      <c r="AT6" s="6">
        <v>22492.221538480819</v>
      </c>
      <c r="AU6" s="6">
        <v>22968.010764477567</v>
      </c>
      <c r="AV6" s="6">
        <v>23108.71633211357</v>
      </c>
      <c r="AW6" s="6">
        <v>23146.402463329097</v>
      </c>
      <c r="AX6" s="6">
        <v>23452.204373782504</v>
      </c>
      <c r="AY6" s="6">
        <v>18443.066780214154</v>
      </c>
      <c r="AZ6" s="6">
        <v>21223.752879913623</v>
      </c>
      <c r="BA6" s="6">
        <v>22256.971593309001</v>
      </c>
      <c r="BB6" s="6">
        <v>22237.262287395493</v>
      </c>
      <c r="BC6" s="6">
        <v>22767.610432489204</v>
      </c>
      <c r="BD6" s="6">
        <v>21925.49641164453</v>
      </c>
      <c r="BE6" s="6">
        <v>22465.562325096602</v>
      </c>
      <c r="BF6" s="6">
        <v>22776.000506139819</v>
      </c>
      <c r="BG6" s="6">
        <v>23556.149939790863</v>
      </c>
    </row>
    <row r="7" spans="1:59" x14ac:dyDescent="0.2">
      <c r="A7" s="14" t="s">
        <v>63</v>
      </c>
      <c r="B7" s="15">
        <v>14437.740355897236</v>
      </c>
      <c r="C7" s="15">
        <v>14584.495164284137</v>
      </c>
      <c r="D7" s="15">
        <v>14548.509536032121</v>
      </c>
      <c r="E7" s="15">
        <v>14768.699092068233</v>
      </c>
      <c r="F7" s="15">
        <v>14615.501907136706</v>
      </c>
      <c r="G7" s="15">
        <v>14356.96046698648</v>
      </c>
      <c r="H7" s="15">
        <v>13829.797596080578</v>
      </c>
      <c r="I7" s="15">
        <v>13973.036886036474</v>
      </c>
      <c r="J7" s="15">
        <v>13797.252879668376</v>
      </c>
      <c r="K7" s="15">
        <v>13808.716760304625</v>
      </c>
      <c r="L7" s="15">
        <v>13647.783703945208</v>
      </c>
      <c r="M7" s="15">
        <v>13898.151274051343</v>
      </c>
      <c r="N7" s="15">
        <v>13903.593154386999</v>
      </c>
      <c r="O7" s="15">
        <v>13921.808207436383</v>
      </c>
      <c r="P7" s="15">
        <v>14118.385072295345</v>
      </c>
      <c r="Q7" s="15">
        <v>14336.414127909935</v>
      </c>
      <c r="R7" s="15">
        <v>14284.075696061267</v>
      </c>
      <c r="S7" s="15">
        <v>14330.015601664352</v>
      </c>
      <c r="T7" s="15">
        <v>14561.61505989471</v>
      </c>
      <c r="U7" s="15">
        <v>14523.850499719241</v>
      </c>
      <c r="V7" s="15">
        <v>14558.375007567811</v>
      </c>
      <c r="W7" s="15">
        <v>14691.538346723291</v>
      </c>
      <c r="X7" s="15">
        <v>15035.843184426829</v>
      </c>
      <c r="Y7" s="15">
        <v>15176.754800480037</v>
      </c>
      <c r="Z7" s="16">
        <v>15054.791334015114</v>
      </c>
      <c r="AA7" s="17">
        <v>15094.243115021973</v>
      </c>
      <c r="AB7" s="16">
        <v>15116.568655848223</v>
      </c>
      <c r="AC7" s="16">
        <v>15319.611066342213</v>
      </c>
      <c r="AD7" s="17">
        <v>15459.419715288492</v>
      </c>
      <c r="AE7" s="17">
        <v>15657.002770332387</v>
      </c>
      <c r="AF7" s="17">
        <v>15828.439253503115</v>
      </c>
      <c r="AG7" s="17">
        <v>16018.06828178533</v>
      </c>
      <c r="AH7" s="18">
        <v>15674.513347552022</v>
      </c>
      <c r="AI7" s="18">
        <v>15545.447354530606</v>
      </c>
      <c r="AJ7" s="18">
        <v>15833.195035280987</v>
      </c>
      <c r="AK7" s="17">
        <v>16068.61214496801</v>
      </c>
      <c r="AL7" s="17">
        <v>16212.250450626845</v>
      </c>
      <c r="AM7" s="17">
        <v>16099.707765312933</v>
      </c>
      <c r="AN7" s="17">
        <v>16191.669886665872</v>
      </c>
      <c r="AO7" s="17">
        <v>16171.025867909169</v>
      </c>
      <c r="AP7" s="17">
        <v>16377.523823614691</v>
      </c>
      <c r="AQ7" s="17">
        <v>16287.803465880726</v>
      </c>
      <c r="AR7" s="17">
        <v>16380.073776574245</v>
      </c>
      <c r="AS7" s="17">
        <v>16528.698796496032</v>
      </c>
      <c r="AT7" s="17">
        <v>16291.436249923043</v>
      </c>
      <c r="AU7" s="17">
        <v>16312.705900699659</v>
      </c>
      <c r="AV7" s="17">
        <v>16375.008581983788</v>
      </c>
      <c r="AW7" s="17">
        <v>16420.26829178727</v>
      </c>
      <c r="AX7" s="17">
        <v>16382.555174366442</v>
      </c>
      <c r="AY7" s="17">
        <v>14148.215449430543</v>
      </c>
      <c r="AZ7" s="17">
        <v>14690.869383906602</v>
      </c>
      <c r="BA7" s="17">
        <v>15023.551235276518</v>
      </c>
      <c r="BB7" s="17">
        <v>14995.344602242605</v>
      </c>
      <c r="BC7" s="17">
        <v>14941.572756801652</v>
      </c>
      <c r="BD7" s="17">
        <v>14282.007172062418</v>
      </c>
      <c r="BE7" s="17">
        <v>14544.131225983163</v>
      </c>
      <c r="BF7" s="17">
        <v>14914.207484364166</v>
      </c>
      <c r="BG7" s="17">
        <v>15561.858123232007</v>
      </c>
    </row>
    <row r="8" spans="1:59" x14ac:dyDescent="0.2">
      <c r="A8" s="14" t="s">
        <v>64</v>
      </c>
      <c r="B8" s="15">
        <v>9933.8134228161398</v>
      </c>
      <c r="C8" s="15">
        <v>10064.961699251757</v>
      </c>
      <c r="D8" s="15">
        <v>10112.70202338574</v>
      </c>
      <c r="E8" s="15">
        <v>10221.22946032688</v>
      </c>
      <c r="F8" s="15">
        <v>10160.938856421119</v>
      </c>
      <c r="G8" s="15">
        <v>10076.235258889219</v>
      </c>
      <c r="H8" s="15">
        <v>9786.2222140440954</v>
      </c>
      <c r="I8" s="15">
        <v>9844.3766870786767</v>
      </c>
      <c r="J8" s="15">
        <v>9695.2355149844007</v>
      </c>
      <c r="K8" s="15">
        <v>9610.3108782314557</v>
      </c>
      <c r="L8" s="15">
        <v>9481.1764414419777</v>
      </c>
      <c r="M8" s="15">
        <v>9719.8667991689235</v>
      </c>
      <c r="N8" s="15">
        <v>9785.4514309129499</v>
      </c>
      <c r="O8" s="15">
        <v>9773.0488134916814</v>
      </c>
      <c r="P8" s="15">
        <v>10000.765259819926</v>
      </c>
      <c r="Q8" s="15">
        <v>10210.276140507875</v>
      </c>
      <c r="R8" s="15">
        <v>10120.825928952276</v>
      </c>
      <c r="S8" s="15">
        <v>10191.574678957377</v>
      </c>
      <c r="T8" s="15">
        <v>10310.572946685128</v>
      </c>
      <c r="U8" s="15">
        <v>10265.900404745165</v>
      </c>
      <c r="V8" s="15">
        <v>10241.528353351549</v>
      </c>
      <c r="W8" s="15">
        <v>10373.992749080562</v>
      </c>
      <c r="X8" s="15">
        <v>10709.110597408728</v>
      </c>
      <c r="Y8" s="15">
        <v>10773.029193595874</v>
      </c>
      <c r="Z8" s="16">
        <v>10779.596043318888</v>
      </c>
      <c r="AA8" s="17">
        <v>10755.165021505685</v>
      </c>
      <c r="AB8" s="16">
        <v>10843.095199466012</v>
      </c>
      <c r="AC8" s="16">
        <v>10910.987182549938</v>
      </c>
      <c r="AD8" s="17">
        <v>10796.411091465494</v>
      </c>
      <c r="AE8" s="17">
        <v>10835.205864025149</v>
      </c>
      <c r="AF8" s="17">
        <v>10929.940487274484</v>
      </c>
      <c r="AG8" s="17">
        <v>11180.162336618119</v>
      </c>
      <c r="AH8" s="18">
        <v>10983.220234466946</v>
      </c>
      <c r="AI8" s="18">
        <v>10917.255499425562</v>
      </c>
      <c r="AJ8" s="18">
        <v>11028.854233785651</v>
      </c>
      <c r="AK8" s="18">
        <v>11155.710943674874</v>
      </c>
      <c r="AL8" s="17">
        <v>11336.967478755229</v>
      </c>
      <c r="AM8" s="17">
        <v>11192.620126658863</v>
      </c>
      <c r="AN8" s="17">
        <v>11379.198854642709</v>
      </c>
      <c r="AO8" s="17">
        <v>11243.756726333333</v>
      </c>
      <c r="AP8" s="17">
        <v>11354.95004387124</v>
      </c>
      <c r="AQ8" s="17">
        <v>11319.615571304788</v>
      </c>
      <c r="AR8" s="17">
        <v>11254.657781547287</v>
      </c>
      <c r="AS8" s="17">
        <v>11346.181634907973</v>
      </c>
      <c r="AT8" s="17">
        <v>11220.333795381712</v>
      </c>
      <c r="AU8" s="17">
        <v>11171.552831337924</v>
      </c>
      <c r="AV8" s="17">
        <v>11214.126597301831</v>
      </c>
      <c r="AW8" s="17">
        <v>11331.11841276718</v>
      </c>
      <c r="AX8" s="17">
        <v>11281.528148528567</v>
      </c>
      <c r="AY8" s="17">
        <v>10063.736137288706</v>
      </c>
      <c r="AZ8" s="17">
        <v>10306.137905210664</v>
      </c>
      <c r="BA8" s="17">
        <v>10495.471837393401</v>
      </c>
      <c r="BB8" s="17">
        <v>10574.455810515388</v>
      </c>
      <c r="BC8" s="17">
        <v>10199.842657344187</v>
      </c>
      <c r="BD8" s="17">
        <v>9628.3677805874977</v>
      </c>
      <c r="BE8" s="17">
        <v>9771.1860896303697</v>
      </c>
      <c r="BF8" s="17">
        <v>10179.288604095058</v>
      </c>
      <c r="BG8" s="17">
        <v>10599.386501226199</v>
      </c>
    </row>
    <row r="9" spans="1:59" x14ac:dyDescent="0.2">
      <c r="A9" s="14" t="s">
        <v>65</v>
      </c>
      <c r="B9" s="15">
        <v>2433.2356235424659</v>
      </c>
      <c r="C9" s="15">
        <v>2443.9007047017494</v>
      </c>
      <c r="D9" s="15">
        <v>2277.6852863294225</v>
      </c>
      <c r="E9" s="15">
        <v>2365.1160171873162</v>
      </c>
      <c r="F9" s="15">
        <v>2283.8718033953401</v>
      </c>
      <c r="G9" s="15">
        <v>2242.4620792348001</v>
      </c>
      <c r="H9" s="15">
        <v>2107.8809137486724</v>
      </c>
      <c r="I9" s="15">
        <v>2249.418185669625</v>
      </c>
      <c r="J9" s="15">
        <v>2148.0435099334941</v>
      </c>
      <c r="K9" s="15">
        <v>2292.1747902421571</v>
      </c>
      <c r="L9" s="15">
        <v>2276.9310508083045</v>
      </c>
      <c r="M9" s="15">
        <v>2317.2298851540868</v>
      </c>
      <c r="N9" s="15">
        <v>2277.2109795533811</v>
      </c>
      <c r="O9" s="15">
        <v>2306.9544234225759</v>
      </c>
      <c r="P9" s="15">
        <v>2263.6589560647294</v>
      </c>
      <c r="Q9" s="15">
        <v>2231.9462110228619</v>
      </c>
      <c r="R9" s="15">
        <v>2212.2578822689716</v>
      </c>
      <c r="S9" s="15">
        <v>2208.7342130127481</v>
      </c>
      <c r="T9" s="15">
        <v>2326.8942359232201</v>
      </c>
      <c r="U9" s="15">
        <v>2350.9090511153704</v>
      </c>
      <c r="V9" s="15">
        <v>2333.9422969881361</v>
      </c>
      <c r="W9" s="15">
        <v>2359.8518891549102</v>
      </c>
      <c r="X9" s="15">
        <v>2322.6668357817271</v>
      </c>
      <c r="Y9" s="15">
        <v>2445.9756695702372</v>
      </c>
      <c r="Z9" s="16">
        <v>2335.9512661813442</v>
      </c>
      <c r="AA9" s="17">
        <v>2379.0970259041887</v>
      </c>
      <c r="AB9" s="16">
        <v>2407.3127778027197</v>
      </c>
      <c r="AC9" s="16">
        <v>2448.0841440229196</v>
      </c>
      <c r="AD9" s="17">
        <v>2483.4447076082579</v>
      </c>
      <c r="AE9" s="17">
        <v>2660.6998016901707</v>
      </c>
      <c r="AF9" s="17">
        <v>2721.0019561741592</v>
      </c>
      <c r="AG9" s="17">
        <v>2683.9736258890089</v>
      </c>
      <c r="AH9" s="18">
        <v>2564.9949473052543</v>
      </c>
      <c r="AI9" s="18">
        <v>2506.6055746264251</v>
      </c>
      <c r="AJ9" s="18">
        <v>2641.4937476442883</v>
      </c>
      <c r="AK9" s="18">
        <v>2694.9811036625561</v>
      </c>
      <c r="AL9" s="17">
        <v>2680.8753675640578</v>
      </c>
      <c r="AM9" s="17">
        <v>2760.5135481585739</v>
      </c>
      <c r="AN9" s="17">
        <v>2689.448210096863</v>
      </c>
      <c r="AO9" s="17">
        <v>2808.2437901133408</v>
      </c>
      <c r="AP9" s="17">
        <v>2901.2428742937027</v>
      </c>
      <c r="AQ9" s="17">
        <v>2828.4459660277826</v>
      </c>
      <c r="AR9" s="17">
        <v>3016.6430759260929</v>
      </c>
      <c r="AS9" s="17">
        <v>3001.3728186058252</v>
      </c>
      <c r="AT9" s="17">
        <v>2933.2203780650821</v>
      </c>
      <c r="AU9" s="17">
        <v>3047.6758312959546</v>
      </c>
      <c r="AV9" s="17">
        <v>2995.0007805593036</v>
      </c>
      <c r="AW9" s="17">
        <v>2918.0505590150938</v>
      </c>
      <c r="AX9" s="17">
        <v>2920.6013235921173</v>
      </c>
      <c r="AY9" s="17">
        <v>2280.2870018557187</v>
      </c>
      <c r="AZ9" s="17">
        <v>2456.1481963991996</v>
      </c>
      <c r="BA9" s="17">
        <v>2521.1390249229216</v>
      </c>
      <c r="BB9" s="17">
        <v>2501.6701702387209</v>
      </c>
      <c r="BC9" s="17">
        <v>2685.822025987191</v>
      </c>
      <c r="BD9" s="17">
        <v>2694.5980084762869</v>
      </c>
      <c r="BE9" s="17">
        <v>2646.9330592808469</v>
      </c>
      <c r="BF9" s="17">
        <v>2818.4204048539114</v>
      </c>
      <c r="BG9" s="17">
        <v>2964.7721181741717</v>
      </c>
    </row>
    <row r="10" spans="1:59" x14ac:dyDescent="0.2">
      <c r="A10" s="14" t="s">
        <v>66</v>
      </c>
      <c r="B10" s="15">
        <v>838.05878871336745</v>
      </c>
      <c r="C10" s="15">
        <v>820.20533767776055</v>
      </c>
      <c r="D10" s="15">
        <v>809.63375617200109</v>
      </c>
      <c r="E10" s="15">
        <v>806.56191758766488</v>
      </c>
      <c r="F10" s="15">
        <v>777.99476959435287</v>
      </c>
      <c r="G10" s="15">
        <v>752.24744920122964</v>
      </c>
      <c r="H10" s="15">
        <v>681.26025365300143</v>
      </c>
      <c r="I10" s="15">
        <v>647.08990643913376</v>
      </c>
      <c r="J10" s="15">
        <v>683.11531114478009</v>
      </c>
      <c r="K10" s="15">
        <v>654.73183273868699</v>
      </c>
      <c r="L10" s="15">
        <v>674.35973099962803</v>
      </c>
      <c r="M10" s="15">
        <v>648.96148704883922</v>
      </c>
      <c r="N10" s="15">
        <v>627.31448352835412</v>
      </c>
      <c r="O10" s="15">
        <v>625.61826448335648</v>
      </c>
      <c r="P10" s="15">
        <v>653.06780160727988</v>
      </c>
      <c r="Q10" s="15">
        <v>670.53681665134593</v>
      </c>
      <c r="R10" s="15">
        <v>693.80710129236149</v>
      </c>
      <c r="S10" s="15">
        <v>674.39882334928188</v>
      </c>
      <c r="T10" s="15">
        <v>698.86269017030872</v>
      </c>
      <c r="U10" s="15">
        <v>717.9011545544065</v>
      </c>
      <c r="V10" s="15">
        <v>763.91499694195818</v>
      </c>
      <c r="W10" s="15">
        <v>742.24628754603543</v>
      </c>
      <c r="X10" s="15">
        <v>740.16733190808327</v>
      </c>
      <c r="Y10" s="15">
        <v>713.49545916067405</v>
      </c>
      <c r="Z10" s="15">
        <v>708.69209108153063</v>
      </c>
      <c r="AA10" s="17">
        <v>669.7119504196761</v>
      </c>
      <c r="AB10" s="16">
        <v>685.72471547963335</v>
      </c>
      <c r="AC10" s="16">
        <v>741.89424288808391</v>
      </c>
      <c r="AD10" s="17">
        <v>891.4848689317372</v>
      </c>
      <c r="AE10" s="17">
        <v>869.34269184948448</v>
      </c>
      <c r="AF10" s="17">
        <v>897.09919439384532</v>
      </c>
      <c r="AG10" s="17">
        <v>860.31987489221569</v>
      </c>
      <c r="AH10" s="18">
        <v>869.26377328116371</v>
      </c>
      <c r="AI10" s="18">
        <v>825.4895771112358</v>
      </c>
      <c r="AJ10" s="18">
        <v>881.37101344318944</v>
      </c>
      <c r="AK10" s="18">
        <v>919.39347935511137</v>
      </c>
      <c r="AL10" s="18">
        <v>875.05551586645254</v>
      </c>
      <c r="AM10" s="17">
        <v>835.21679761608607</v>
      </c>
      <c r="AN10" s="17">
        <v>810.46808053601637</v>
      </c>
      <c r="AO10" s="17">
        <v>849.49510449023512</v>
      </c>
      <c r="AP10" s="17">
        <v>846.6101194308967</v>
      </c>
      <c r="AQ10" s="17">
        <v>843.47153707350719</v>
      </c>
      <c r="AR10" s="17">
        <v>842.1224767088496</v>
      </c>
      <c r="AS10" s="17">
        <v>849.30261226257755</v>
      </c>
      <c r="AT10" s="17">
        <v>837.19830537656287</v>
      </c>
      <c r="AU10" s="17">
        <v>842.06177170801107</v>
      </c>
      <c r="AV10" s="17">
        <v>879.69190792208701</v>
      </c>
      <c r="AW10" s="17">
        <v>885.2102771565693</v>
      </c>
      <c r="AX10" s="17">
        <v>864.69808531050739</v>
      </c>
      <c r="AY10" s="17">
        <v>799.03318023874021</v>
      </c>
      <c r="AZ10" s="17">
        <v>807.8819132980949</v>
      </c>
      <c r="BA10" s="17">
        <v>810.20859416321014</v>
      </c>
      <c r="BB10" s="17">
        <v>792.32150797874056</v>
      </c>
      <c r="BC10" s="17">
        <v>861.63373212523629</v>
      </c>
      <c r="BD10" s="17">
        <v>829.29004509511321</v>
      </c>
      <c r="BE10" s="17">
        <v>867.5695518936185</v>
      </c>
      <c r="BF10" s="17">
        <v>844.38855208479765</v>
      </c>
      <c r="BG10" s="17">
        <v>873.82048419719774</v>
      </c>
    </row>
    <row r="11" spans="1:59" x14ac:dyDescent="0.2">
      <c r="A11" s="14" t="s">
        <v>67</v>
      </c>
      <c r="B11" s="15">
        <v>1232.6325208253047</v>
      </c>
      <c r="C11" s="15">
        <v>1255.4274226529772</v>
      </c>
      <c r="D11" s="15">
        <v>1348.4884701450246</v>
      </c>
      <c r="E11" s="15">
        <v>1375.7916969662849</v>
      </c>
      <c r="F11" s="15">
        <v>1392.6964777258511</v>
      </c>
      <c r="G11" s="15">
        <v>1286.0156796612</v>
      </c>
      <c r="H11" s="15">
        <v>1254.4342146347158</v>
      </c>
      <c r="I11" s="15">
        <v>1232.1521068490542</v>
      </c>
      <c r="J11" s="15">
        <v>1270.8585436057028</v>
      </c>
      <c r="K11" s="15">
        <v>1251.4992590923621</v>
      </c>
      <c r="L11" s="15">
        <v>1215.3164806952166</v>
      </c>
      <c r="M11" s="15">
        <v>1212.0931026795658</v>
      </c>
      <c r="N11" s="15">
        <v>1213.6162603923162</v>
      </c>
      <c r="O11" s="15">
        <v>1216.1867060387499</v>
      </c>
      <c r="P11" s="15">
        <v>1200.893054803397</v>
      </c>
      <c r="Q11" s="15">
        <v>1223.6549597278668</v>
      </c>
      <c r="R11" s="15">
        <v>1257.184783547691</v>
      </c>
      <c r="S11" s="15">
        <v>1255.3078863450246</v>
      </c>
      <c r="T11" s="15">
        <v>1225.2851871159787</v>
      </c>
      <c r="U11" s="15">
        <v>1189.1398893043549</v>
      </c>
      <c r="V11" s="15">
        <v>1218.9893602860755</v>
      </c>
      <c r="W11" s="15">
        <v>1215.4474209417056</v>
      </c>
      <c r="X11" s="15">
        <v>1263.898419328202</v>
      </c>
      <c r="Y11" s="15">
        <v>1244.254478153325</v>
      </c>
      <c r="Z11" s="15">
        <v>1230.5519334333724</v>
      </c>
      <c r="AA11" s="18">
        <v>1290.2691171924578</v>
      </c>
      <c r="AB11" s="16">
        <v>1180.4359630998299</v>
      </c>
      <c r="AC11" s="16">
        <v>1218.6454968812916</v>
      </c>
      <c r="AD11" s="17">
        <v>1288.0790472831152</v>
      </c>
      <c r="AE11" s="17">
        <v>1291.7544127675872</v>
      </c>
      <c r="AF11" s="17">
        <v>1280.3976156606259</v>
      </c>
      <c r="AG11" s="17">
        <v>1293.6124443860508</v>
      </c>
      <c r="AH11" s="18">
        <v>1257.0343924987271</v>
      </c>
      <c r="AI11" s="18">
        <v>1296.096703367273</v>
      </c>
      <c r="AJ11" s="18">
        <v>1281.4760404078513</v>
      </c>
      <c r="AK11" s="18">
        <v>1298.5266182755188</v>
      </c>
      <c r="AL11" s="18">
        <v>1319.3520884411732</v>
      </c>
      <c r="AM11" s="17">
        <v>1311.3572928793526</v>
      </c>
      <c r="AN11" s="17">
        <v>1312.5547413903225</v>
      </c>
      <c r="AO11" s="17">
        <v>1269.5302469722624</v>
      </c>
      <c r="AP11" s="17">
        <v>1274.7207860188921</v>
      </c>
      <c r="AQ11" s="17">
        <v>1296.2703914746826</v>
      </c>
      <c r="AR11" s="17">
        <v>1266.6504423919998</v>
      </c>
      <c r="AS11" s="17">
        <v>1331.8417307196075</v>
      </c>
      <c r="AT11" s="17">
        <v>1300.6837710996808</v>
      </c>
      <c r="AU11" s="17">
        <v>1251.4154663578397</v>
      </c>
      <c r="AV11" s="17">
        <v>1286.1892962005638</v>
      </c>
      <c r="AW11" s="17">
        <v>1285.8890428484538</v>
      </c>
      <c r="AX11" s="17">
        <v>1315.7276169352806</v>
      </c>
      <c r="AY11" s="17">
        <v>1005.1591300473217</v>
      </c>
      <c r="AZ11" s="17">
        <v>1120.7013689986063</v>
      </c>
      <c r="BA11" s="17">
        <v>1196.7317787969305</v>
      </c>
      <c r="BB11" s="17">
        <v>1126.8971135097586</v>
      </c>
      <c r="BC11" s="17">
        <v>1194.2743413450387</v>
      </c>
      <c r="BD11" s="17">
        <v>1129.7513379035561</v>
      </c>
      <c r="BE11" s="17">
        <v>1258.4425251782859</v>
      </c>
      <c r="BF11" s="17">
        <v>1072.1099233303044</v>
      </c>
      <c r="BG11" s="17">
        <v>1123.8790196344044</v>
      </c>
    </row>
    <row r="12" spans="1:59" s="11" customFormat="1" ht="12" x14ac:dyDescent="0.25">
      <c r="A12" s="7" t="s">
        <v>68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8">
        <v>4654.7695041863544</v>
      </c>
      <c r="M12" s="8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8">
        <v>4830.1082668648151</v>
      </c>
      <c r="Z12" s="8">
        <v>5066.9661856504554</v>
      </c>
      <c r="AA12" s="13">
        <v>5153.9156272771042</v>
      </c>
      <c r="AB12" s="12">
        <v>5150.991826718192</v>
      </c>
      <c r="AC12" s="12">
        <v>4908.6661301779131</v>
      </c>
      <c r="AD12" s="6">
        <v>5534.6997347597435</v>
      </c>
      <c r="AE12" s="6">
        <v>5230.1391778966354</v>
      </c>
      <c r="AF12" s="6">
        <v>5418.0048101887896</v>
      </c>
      <c r="AG12" s="6">
        <v>5192.8659476018047</v>
      </c>
      <c r="AH12" s="13">
        <v>5723.2626260341176</v>
      </c>
      <c r="AI12" s="13">
        <v>5633.5614734791252</v>
      </c>
      <c r="AJ12" s="13">
        <v>5872.8778416901914</v>
      </c>
      <c r="AK12" s="13">
        <v>5780.7958650272303</v>
      </c>
      <c r="AL12" s="13">
        <v>6214.1120614238189</v>
      </c>
      <c r="AM12" s="13">
        <v>6176.8740382329752</v>
      </c>
      <c r="AN12" s="17">
        <v>6210.3263981095579</v>
      </c>
      <c r="AO12" s="17">
        <v>5880.0443558535208</v>
      </c>
      <c r="AP12" s="17">
        <v>5980.4006861551497</v>
      </c>
      <c r="AQ12" s="17">
        <v>6082.5020086980248</v>
      </c>
      <c r="AR12" s="17">
        <v>6209.3857589257141</v>
      </c>
      <c r="AS12" s="17">
        <v>6139.265038859734</v>
      </c>
      <c r="AT12" s="17">
        <v>6200.785288557754</v>
      </c>
      <c r="AU12" s="17">
        <v>6655.3048637779157</v>
      </c>
      <c r="AV12" s="17">
        <v>6733.7077501298254</v>
      </c>
      <c r="AW12" s="17">
        <v>6726.1341715421395</v>
      </c>
      <c r="AX12" s="17">
        <v>7069.649199415966</v>
      </c>
      <c r="AY12" s="17">
        <v>4294.8513307836129</v>
      </c>
      <c r="AZ12" s="17">
        <v>6532.8834960069853</v>
      </c>
      <c r="BA12" s="17">
        <v>7233.4203580324183</v>
      </c>
      <c r="BB12" s="17">
        <v>7241.9176851528337</v>
      </c>
      <c r="BC12" s="17">
        <v>7826.037675687493</v>
      </c>
      <c r="BD12" s="17">
        <v>7643.4892395821462</v>
      </c>
      <c r="BE12" s="17">
        <v>7921.4310991134053</v>
      </c>
      <c r="BF12" s="17">
        <v>7861.7930217756148</v>
      </c>
      <c r="BG12" s="17">
        <v>7994.2918165590299</v>
      </c>
    </row>
    <row r="13" spans="1:59" s="11" customFormat="1" ht="12" x14ac:dyDescent="0.25">
      <c r="A13" s="7" t="s">
        <v>69</v>
      </c>
      <c r="B13" s="8">
        <v>12735.692624139174</v>
      </c>
      <c r="C13" s="8">
        <v>12838.800003001426</v>
      </c>
      <c r="D13" s="8">
        <v>12990.722955344469</v>
      </c>
      <c r="E13" s="8">
        <v>13170.151299947425</v>
      </c>
      <c r="F13" s="8">
        <v>13153.436756232206</v>
      </c>
      <c r="G13" s="8">
        <v>13586.852802734315</v>
      </c>
      <c r="H13" s="8">
        <v>14129.360020060056</v>
      </c>
      <c r="I13" s="8">
        <v>14182.026692369602</v>
      </c>
      <c r="J13" s="8">
        <v>14322.683559917572</v>
      </c>
      <c r="K13" s="8">
        <v>14451.203144537461</v>
      </c>
      <c r="L13" s="8">
        <v>14730.798445536699</v>
      </c>
      <c r="M13" s="8">
        <v>14917.968231024246</v>
      </c>
      <c r="N13" s="8">
        <v>14834.200791759929</v>
      </c>
      <c r="O13" s="8">
        <v>14783.112911595006</v>
      </c>
      <c r="P13" s="8">
        <v>14822.359087677312</v>
      </c>
      <c r="Q13" s="8">
        <v>14988.339016005508</v>
      </c>
      <c r="R13" s="8">
        <v>14891.782872040951</v>
      </c>
      <c r="S13" s="8">
        <v>15047.46539020759</v>
      </c>
      <c r="T13" s="8">
        <v>14789.851841034384</v>
      </c>
      <c r="U13" s="8">
        <v>15171.703022933445</v>
      </c>
      <c r="V13" s="8">
        <v>15137.56757949838</v>
      </c>
      <c r="W13" s="8">
        <v>15048.522459304242</v>
      </c>
      <c r="X13" s="8">
        <v>14952.255437568565</v>
      </c>
      <c r="Y13" s="8">
        <v>15014.825975249467</v>
      </c>
      <c r="Z13" s="8">
        <v>15054.854993718747</v>
      </c>
      <c r="AA13" s="13">
        <v>15083.644447921806</v>
      </c>
      <c r="AB13" s="8">
        <v>15221.078061886028</v>
      </c>
      <c r="AC13" s="12">
        <v>15415.207526119058</v>
      </c>
      <c r="AD13" s="6">
        <v>14804.53385750784</v>
      </c>
      <c r="AE13" s="6">
        <v>15067.645354369872</v>
      </c>
      <c r="AF13" s="6">
        <v>14867.169252779609</v>
      </c>
      <c r="AG13" s="6">
        <v>15061.052294895269</v>
      </c>
      <c r="AH13" s="13">
        <v>15032.988828311585</v>
      </c>
      <c r="AI13" s="13">
        <v>15411.818498425107</v>
      </c>
      <c r="AJ13" s="13">
        <v>15043.557768019837</v>
      </c>
      <c r="AK13" s="13">
        <v>15055.341728820367</v>
      </c>
      <c r="AL13" s="13">
        <v>14634.290136786556</v>
      </c>
      <c r="AM13" s="13">
        <v>14940.749343579078</v>
      </c>
      <c r="AN13" s="18">
        <v>14971.370080561128</v>
      </c>
      <c r="AO13" s="17">
        <v>15474.345715232435</v>
      </c>
      <c r="AP13" s="17">
        <v>15320.353269384552</v>
      </c>
      <c r="AQ13" s="17">
        <v>15461.638471920875</v>
      </c>
      <c r="AR13" s="17">
        <v>15395.361766906166</v>
      </c>
      <c r="AS13" s="17">
        <v>15465.557728317526</v>
      </c>
      <c r="AT13" s="17">
        <v>15790.687770275965</v>
      </c>
      <c r="AU13" s="17">
        <v>15464.964324288921</v>
      </c>
      <c r="AV13" s="17">
        <v>15473.537193997496</v>
      </c>
      <c r="AW13" s="17">
        <v>15581.021589509195</v>
      </c>
      <c r="AX13" s="17">
        <v>15421.740375806054</v>
      </c>
      <c r="AY13" s="17">
        <v>20577.950219785846</v>
      </c>
      <c r="AZ13" s="17">
        <v>17943.678877925755</v>
      </c>
      <c r="BA13" s="17">
        <v>17053.897948825179</v>
      </c>
      <c r="BB13" s="17">
        <v>17217.625071241902</v>
      </c>
      <c r="BC13" s="17">
        <v>16831.86508095637</v>
      </c>
      <c r="BD13" s="17">
        <v>17819.517537465221</v>
      </c>
      <c r="BE13" s="17">
        <v>17422.885749496902</v>
      </c>
      <c r="BF13" s="17">
        <v>17256.573441100965</v>
      </c>
      <c r="BG13" s="17">
        <v>16621.233865435563</v>
      </c>
    </row>
    <row r="14" spans="1:59" x14ac:dyDescent="0.2">
      <c r="A14" s="14" t="s">
        <v>70</v>
      </c>
      <c r="B14" s="15">
        <v>1202.0746746159048</v>
      </c>
      <c r="C14" s="15">
        <v>1100.7060885864316</v>
      </c>
      <c r="D14" s="15">
        <v>1092.6551444781128</v>
      </c>
      <c r="E14" s="15">
        <v>1188.5053384196169</v>
      </c>
      <c r="F14" s="15">
        <v>1232.5543805438888</v>
      </c>
      <c r="G14" s="15">
        <v>1535.9033796688043</v>
      </c>
      <c r="H14" s="15">
        <v>1646.0863264153368</v>
      </c>
      <c r="I14" s="15">
        <v>1726.1237999157515</v>
      </c>
      <c r="J14" s="15">
        <v>1890.1956980959983</v>
      </c>
      <c r="K14" s="15">
        <v>1959.6009087358022</v>
      </c>
      <c r="L14" s="15">
        <v>2078.8655229174706</v>
      </c>
      <c r="M14" s="15">
        <v>2176.2967191897678</v>
      </c>
      <c r="N14" s="15">
        <v>2243.1178336230837</v>
      </c>
      <c r="O14" s="15">
        <v>2213.6497639584286</v>
      </c>
      <c r="P14" s="15">
        <v>2212.5712151765392</v>
      </c>
      <c r="Q14" s="15">
        <v>2338.5056599820759</v>
      </c>
      <c r="R14" s="15">
        <v>2379.6720851133714</v>
      </c>
      <c r="S14" s="15">
        <v>2360.4336538340704</v>
      </c>
      <c r="T14" s="15">
        <v>2214.3919342681752</v>
      </c>
      <c r="U14" s="15">
        <v>2301.2838706707744</v>
      </c>
      <c r="V14" s="15">
        <v>2400.6781265205686</v>
      </c>
      <c r="W14" s="15">
        <v>2424.7134646832073</v>
      </c>
      <c r="X14" s="15">
        <v>2297.0957372569401</v>
      </c>
      <c r="Y14" s="15">
        <v>2200.2352663794177</v>
      </c>
      <c r="Z14" s="15">
        <v>2354.6030117939181</v>
      </c>
      <c r="AA14" s="18">
        <v>2418.7536456882008</v>
      </c>
      <c r="AB14" s="15">
        <v>2513.7521023184968</v>
      </c>
      <c r="AC14" s="16">
        <v>2402.7963957023917</v>
      </c>
      <c r="AD14" s="17">
        <v>2396.7593831836948</v>
      </c>
      <c r="AE14" s="17">
        <v>2434.374090264912</v>
      </c>
      <c r="AF14" s="17">
        <v>2226.4305474225557</v>
      </c>
      <c r="AG14" s="17">
        <v>2278.6258304289845</v>
      </c>
      <c r="AH14" s="18">
        <v>2433.7318321118464</v>
      </c>
      <c r="AI14" s="18">
        <v>2525.9659031305609</v>
      </c>
      <c r="AJ14" s="18">
        <v>2290.7829822707013</v>
      </c>
      <c r="AK14" s="18">
        <v>2292.1609210434881</v>
      </c>
      <c r="AL14" s="18">
        <v>2277.3797224905215</v>
      </c>
      <c r="AM14" s="18">
        <v>2360.6408441476833</v>
      </c>
      <c r="AN14" s="18">
        <v>2435.5066240754327</v>
      </c>
      <c r="AO14" s="18">
        <v>2538.3209426797193</v>
      </c>
      <c r="AP14" s="17">
        <v>2787.4365207839101</v>
      </c>
      <c r="AQ14" s="17">
        <v>2864.1158590955156</v>
      </c>
      <c r="AR14" s="17">
        <v>2732.9281201180779</v>
      </c>
      <c r="AS14" s="17">
        <v>2840.9133351935297</v>
      </c>
      <c r="AT14" s="17">
        <v>2997.3296052789487</v>
      </c>
      <c r="AU14" s="17">
        <v>2748.9876855958105</v>
      </c>
      <c r="AV14" s="17">
        <v>2792.6208590086189</v>
      </c>
      <c r="AW14" s="17">
        <v>2855.0532826305898</v>
      </c>
      <c r="AX14" s="17">
        <v>2918.028383631693</v>
      </c>
      <c r="AY14" s="17">
        <v>2470.7820082742523</v>
      </c>
      <c r="AZ14" s="17">
        <v>2695.8358084748616</v>
      </c>
      <c r="BA14" s="17">
        <v>2930.1321450020864</v>
      </c>
      <c r="BB14" s="17">
        <v>3131.4436670609134</v>
      </c>
      <c r="BC14" s="17">
        <v>3317.0614014134312</v>
      </c>
      <c r="BD14" s="17">
        <v>3861.7862010592962</v>
      </c>
      <c r="BE14" s="17">
        <v>3806.2249762651304</v>
      </c>
      <c r="BF14" s="17">
        <v>3751.9103539274352</v>
      </c>
      <c r="BG14" s="17">
        <v>3568.4469550168924</v>
      </c>
    </row>
    <row r="15" spans="1:59" x14ac:dyDescent="0.2">
      <c r="A15" s="14" t="s">
        <v>71</v>
      </c>
      <c r="B15" s="15">
        <v>11533.617949523308</v>
      </c>
      <c r="C15" s="15">
        <v>11738.093914415036</v>
      </c>
      <c r="D15" s="15">
        <v>11898.067810866336</v>
      </c>
      <c r="E15" s="15">
        <v>11981.645961527895</v>
      </c>
      <c r="F15" s="15">
        <v>11920.88237568837</v>
      </c>
      <c r="G15" s="15">
        <v>12050.94942306548</v>
      </c>
      <c r="H15" s="15">
        <v>12483.273693644745</v>
      </c>
      <c r="I15" s="15">
        <v>12455.902892453874</v>
      </c>
      <c r="J15" s="15">
        <v>12432.487861821588</v>
      </c>
      <c r="K15" s="15">
        <v>12491.602235801702</v>
      </c>
      <c r="L15" s="15">
        <v>12651.932922619251</v>
      </c>
      <c r="M15" s="15">
        <v>12741.671511834518</v>
      </c>
      <c r="N15" s="15">
        <v>12591.082958136891</v>
      </c>
      <c r="O15" s="15">
        <v>12569.463147636592</v>
      </c>
      <c r="P15" s="15">
        <v>12609.787872500798</v>
      </c>
      <c r="Q15" s="15">
        <v>12649.833356023461</v>
      </c>
      <c r="R15" s="15">
        <v>12512.110786927495</v>
      </c>
      <c r="S15" s="15">
        <v>12687.031736373519</v>
      </c>
      <c r="T15" s="15">
        <v>12575.459906766207</v>
      </c>
      <c r="U15" s="15">
        <v>12870.419152262673</v>
      </c>
      <c r="V15" s="15">
        <v>12736.889452977841</v>
      </c>
      <c r="W15" s="15">
        <v>12623.808994620975</v>
      </c>
      <c r="X15" s="15">
        <v>12655.159700311648</v>
      </c>
      <c r="Y15" s="15">
        <v>12814.590708870044</v>
      </c>
      <c r="Z15" s="15">
        <v>12700.251981924857</v>
      </c>
      <c r="AA15" s="18">
        <v>12664.890802233635</v>
      </c>
      <c r="AB15" s="15">
        <v>12707.325959567477</v>
      </c>
      <c r="AC15" s="15">
        <v>13012.411130416722</v>
      </c>
      <c r="AD15" s="17">
        <v>12407.774474324249</v>
      </c>
      <c r="AE15" s="17">
        <v>12633.2712641049</v>
      </c>
      <c r="AF15" s="17">
        <v>12640.738705356995</v>
      </c>
      <c r="AG15" s="17">
        <v>12782.426464466294</v>
      </c>
      <c r="AH15" s="18">
        <v>12599.256996199716</v>
      </c>
      <c r="AI15" s="18">
        <v>12885.852595294407</v>
      </c>
      <c r="AJ15" s="18">
        <v>12752.774785749065</v>
      </c>
      <c r="AK15" s="18">
        <v>12763.180807776869</v>
      </c>
      <c r="AL15" s="18">
        <v>12356.91041429605</v>
      </c>
      <c r="AM15" s="18">
        <v>12580.108499431479</v>
      </c>
      <c r="AN15" s="18">
        <v>12535.863456485635</v>
      </c>
      <c r="AO15" s="18">
        <v>12936.024772552728</v>
      </c>
      <c r="AP15" s="18">
        <v>12532.916748600544</v>
      </c>
      <c r="AQ15" s="17">
        <v>12597.522612825393</v>
      </c>
      <c r="AR15" s="17">
        <v>12662.433646788091</v>
      </c>
      <c r="AS15" s="17">
        <v>12624.644393124026</v>
      </c>
      <c r="AT15" s="17">
        <v>12793.358164996982</v>
      </c>
      <c r="AU15" s="17">
        <v>12715.976638693119</v>
      </c>
      <c r="AV15" s="17">
        <v>12680.916334988846</v>
      </c>
      <c r="AW15" s="17">
        <v>12725.968306878618</v>
      </c>
      <c r="AX15" s="17">
        <v>12503.711992174267</v>
      </c>
      <c r="AY15" s="17">
        <v>18107.168211511609</v>
      </c>
      <c r="AZ15" s="17">
        <v>15247.843069450941</v>
      </c>
      <c r="BA15" s="17">
        <v>14123.765803823097</v>
      </c>
      <c r="BB15" s="17">
        <v>14086.181404181034</v>
      </c>
      <c r="BC15" s="17">
        <v>13514.803679542927</v>
      </c>
      <c r="BD15" s="17">
        <v>13957.731336405988</v>
      </c>
      <c r="BE15" s="17">
        <v>13616.660773231779</v>
      </c>
      <c r="BF15" s="17">
        <v>13504.663087173549</v>
      </c>
      <c r="BG15" s="17">
        <v>13052.786910418685</v>
      </c>
    </row>
    <row r="16" spans="1:59" ht="12" x14ac:dyDescent="0.25">
      <c r="A16" s="7" t="s">
        <v>72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8"/>
      <c r="AB16" s="15"/>
      <c r="AC16" s="15"/>
      <c r="AD16" s="18"/>
      <c r="AE16" s="6"/>
      <c r="AF16" s="17" t="s">
        <v>60</v>
      </c>
      <c r="AG16" s="17"/>
      <c r="AH16" s="18"/>
      <c r="AI16" s="18"/>
      <c r="AJ16" s="13"/>
      <c r="AK16" s="18"/>
      <c r="AL16" s="18"/>
      <c r="AM16" s="18" t="s">
        <v>60</v>
      </c>
      <c r="AN16" s="18"/>
      <c r="AO16" s="13"/>
      <c r="AP16" s="18"/>
      <c r="AQ16" s="17" t="s">
        <v>60</v>
      </c>
      <c r="AR16" s="6"/>
      <c r="AS16" s="17"/>
      <c r="AT16" s="17"/>
      <c r="AU16" s="17"/>
      <c r="AV16" s="17"/>
      <c r="AW16" s="17"/>
      <c r="AX16" s="17"/>
      <c r="AY16" s="17" t="s">
        <v>60</v>
      </c>
      <c r="AZ16" s="17"/>
      <c r="BA16" s="17" t="s">
        <v>60</v>
      </c>
      <c r="BB16" s="17"/>
      <c r="BC16" s="17"/>
      <c r="BD16" s="17"/>
      <c r="BE16" s="17"/>
      <c r="BF16" s="17"/>
      <c r="BG16" s="17"/>
    </row>
    <row r="17" spans="1:59" x14ac:dyDescent="0.2">
      <c r="A17" s="14" t="s">
        <v>73</v>
      </c>
      <c r="B17" s="19">
        <v>23.2</v>
      </c>
      <c r="C17" s="19">
        <v>22.6</v>
      </c>
      <c r="D17" s="19">
        <v>22.8</v>
      </c>
      <c r="E17" s="19">
        <v>21.5</v>
      </c>
      <c r="F17" s="19">
        <v>23</v>
      </c>
      <c r="G17" s="19">
        <v>23.2</v>
      </c>
      <c r="H17" s="19">
        <v>24.5</v>
      </c>
      <c r="I17" s="19">
        <v>24.1</v>
      </c>
      <c r="J17" s="19">
        <v>25.1</v>
      </c>
      <c r="K17" s="19">
        <v>25.1</v>
      </c>
      <c r="L17" s="19">
        <v>25.4</v>
      </c>
      <c r="M17" s="19">
        <v>23.9</v>
      </c>
      <c r="N17" s="19">
        <v>24.8</v>
      </c>
      <c r="O17" s="19">
        <v>25.6</v>
      </c>
      <c r="P17" s="19">
        <v>25</v>
      </c>
      <c r="Q17" s="19">
        <v>23.8</v>
      </c>
      <c r="R17" s="19">
        <v>25</v>
      </c>
      <c r="S17" s="19">
        <v>24.8</v>
      </c>
      <c r="T17" s="19">
        <v>25.2</v>
      </c>
      <c r="U17" s="19">
        <v>24.5</v>
      </c>
      <c r="V17" s="19">
        <v>25</v>
      </c>
      <c r="W17" s="19">
        <v>25.3</v>
      </c>
      <c r="X17" s="19">
        <v>24.5</v>
      </c>
      <c r="Y17" s="19">
        <v>24.1</v>
      </c>
      <c r="Z17" s="20">
        <v>25.2</v>
      </c>
      <c r="AA17" s="20">
        <v>25.5</v>
      </c>
      <c r="AB17" s="19">
        <v>25.4</v>
      </c>
      <c r="AC17" s="20">
        <v>24.3</v>
      </c>
      <c r="AD17" s="19">
        <v>26.4</v>
      </c>
      <c r="AE17" s="21">
        <v>25</v>
      </c>
      <c r="AF17" s="21">
        <v>25.5</v>
      </c>
      <c r="AG17" s="21">
        <v>24.5</v>
      </c>
      <c r="AH17" s="20">
        <v>26.7</v>
      </c>
      <c r="AI17" s="20">
        <v>26.6</v>
      </c>
      <c r="AJ17" s="19">
        <v>27.1</v>
      </c>
      <c r="AK17" s="19">
        <v>26.5</v>
      </c>
      <c r="AL17" s="19">
        <v>27.7</v>
      </c>
      <c r="AM17" s="19">
        <v>27.7</v>
      </c>
      <c r="AN17" s="19">
        <v>27.7</v>
      </c>
      <c r="AO17" s="19">
        <v>26.7</v>
      </c>
      <c r="AP17" s="19">
        <v>26.7</v>
      </c>
      <c r="AQ17" s="22">
        <v>27.2</v>
      </c>
      <c r="AR17" s="22">
        <v>27.5</v>
      </c>
      <c r="AS17" s="22">
        <v>27.1</v>
      </c>
      <c r="AT17" s="22">
        <v>27.6</v>
      </c>
      <c r="AU17" s="22">
        <v>29</v>
      </c>
      <c r="AV17" s="22">
        <v>29.1</v>
      </c>
      <c r="AW17" s="22">
        <v>29.1</v>
      </c>
      <c r="AX17" s="22">
        <v>30.1</v>
      </c>
      <c r="AY17" s="22">
        <v>23.3</v>
      </c>
      <c r="AZ17" s="22">
        <v>30.8</v>
      </c>
      <c r="BA17" s="22">
        <v>32.5</v>
      </c>
      <c r="BB17" s="22">
        <v>32.6</v>
      </c>
      <c r="BC17" s="22">
        <v>34.4</v>
      </c>
      <c r="BD17" s="22">
        <v>34.9</v>
      </c>
      <c r="BE17" s="22">
        <v>35.299999999999997</v>
      </c>
      <c r="BF17" s="22">
        <v>34.5</v>
      </c>
      <c r="BG17" s="22">
        <v>33.9</v>
      </c>
    </row>
    <row r="18" spans="1:59" x14ac:dyDescent="0.2">
      <c r="A18" s="14" t="s">
        <v>74</v>
      </c>
      <c r="B18" s="19">
        <v>45.8</v>
      </c>
      <c r="C18" s="19">
        <v>46</v>
      </c>
      <c r="D18" s="19">
        <v>45.7</v>
      </c>
      <c r="E18" s="19">
        <v>46.2</v>
      </c>
      <c r="F18" s="19">
        <v>45.5</v>
      </c>
      <c r="G18" s="19">
        <v>44.5</v>
      </c>
      <c r="H18" s="19">
        <v>42.6</v>
      </c>
      <c r="I18" s="19">
        <v>42.9</v>
      </c>
      <c r="J18" s="19">
        <v>42.2</v>
      </c>
      <c r="K18" s="19">
        <v>42</v>
      </c>
      <c r="L18" s="19">
        <v>41.3</v>
      </c>
      <c r="M18" s="19">
        <v>41.9</v>
      </c>
      <c r="N18" s="19">
        <v>41.7</v>
      </c>
      <c r="O18" s="19">
        <v>41.6</v>
      </c>
      <c r="P18" s="19">
        <v>42</v>
      </c>
      <c r="Q18" s="19">
        <v>42.4</v>
      </c>
      <c r="R18" s="19">
        <v>42.1</v>
      </c>
      <c r="S18" s="19">
        <v>42</v>
      </c>
      <c r="T18" s="19">
        <v>42.5</v>
      </c>
      <c r="U18" s="19">
        <v>42.2</v>
      </c>
      <c r="V18" s="19">
        <v>42.1</v>
      </c>
      <c r="W18" s="19">
        <v>42.3</v>
      </c>
      <c r="X18" s="19">
        <v>43.1</v>
      </c>
      <c r="Y18" s="19">
        <v>43.3</v>
      </c>
      <c r="Z18" s="20">
        <v>42.8</v>
      </c>
      <c r="AA18" s="20">
        <v>42.7</v>
      </c>
      <c r="AB18" s="19">
        <v>42.6</v>
      </c>
      <c r="AC18" s="23">
        <v>43</v>
      </c>
      <c r="AD18" s="19">
        <v>43.2</v>
      </c>
      <c r="AE18" s="21">
        <v>43.5</v>
      </c>
      <c r="AF18" s="21">
        <v>43.8</v>
      </c>
      <c r="AG18" s="21">
        <v>44.2</v>
      </c>
      <c r="AH18" s="20">
        <v>43</v>
      </c>
      <c r="AI18" s="20">
        <v>42.5</v>
      </c>
      <c r="AJ18" s="19">
        <v>43.1</v>
      </c>
      <c r="AK18" s="19">
        <v>43.5</v>
      </c>
      <c r="AL18" s="19">
        <v>43.7</v>
      </c>
      <c r="AM18" s="19">
        <v>43.3</v>
      </c>
      <c r="AN18" s="19">
        <v>43.3</v>
      </c>
      <c r="AO18" s="19">
        <v>43.1</v>
      </c>
      <c r="AP18" s="19">
        <v>43.5</v>
      </c>
      <c r="AQ18" s="22">
        <v>43.1</v>
      </c>
      <c r="AR18" s="22">
        <v>43.1</v>
      </c>
      <c r="AS18" s="22">
        <v>43.3</v>
      </c>
      <c r="AT18" s="22">
        <v>42.6</v>
      </c>
      <c r="AU18" s="22">
        <v>42.4</v>
      </c>
      <c r="AV18" s="22">
        <v>42.4</v>
      </c>
      <c r="AW18" s="22">
        <v>42.4</v>
      </c>
      <c r="AX18" s="22">
        <v>42.1</v>
      </c>
      <c r="AY18" s="22">
        <v>36.299999999999997</v>
      </c>
      <c r="AZ18" s="22">
        <v>37.5</v>
      </c>
      <c r="BA18" s="22">
        <v>38.200000000000003</v>
      </c>
      <c r="BB18" s="22">
        <v>38</v>
      </c>
      <c r="BC18" s="22">
        <v>37.700000000000003</v>
      </c>
      <c r="BD18" s="22">
        <v>35.9</v>
      </c>
      <c r="BE18" s="22">
        <v>36.5</v>
      </c>
      <c r="BF18" s="22">
        <v>37.299999999999997</v>
      </c>
      <c r="BG18" s="22">
        <v>38.700000000000003</v>
      </c>
    </row>
    <row r="19" spans="1:59" x14ac:dyDescent="0.2">
      <c r="A19" s="14" t="s">
        <v>75</v>
      </c>
      <c r="B19" s="19">
        <v>59.6</v>
      </c>
      <c r="C19" s="19">
        <v>59.5</v>
      </c>
      <c r="D19" s="19">
        <v>59.2</v>
      </c>
      <c r="E19" s="19">
        <v>58.8</v>
      </c>
      <c r="F19" s="19">
        <v>59.1</v>
      </c>
      <c r="G19" s="19">
        <v>57.9</v>
      </c>
      <c r="H19" s="19">
        <v>56.4</v>
      </c>
      <c r="I19" s="19">
        <v>56.5</v>
      </c>
      <c r="J19" s="19">
        <v>56.2</v>
      </c>
      <c r="K19" s="19">
        <v>56.1</v>
      </c>
      <c r="L19" s="24">
        <v>55.4</v>
      </c>
      <c r="M19" s="19">
        <v>55</v>
      </c>
      <c r="N19" s="19">
        <v>55.5</v>
      </c>
      <c r="O19" s="19">
        <v>55.9</v>
      </c>
      <c r="P19" s="19">
        <v>55.9</v>
      </c>
      <c r="Q19" s="19">
        <v>55.6</v>
      </c>
      <c r="R19" s="19">
        <v>56.1</v>
      </c>
      <c r="S19" s="19">
        <v>55.9</v>
      </c>
      <c r="T19" s="19">
        <v>56.8</v>
      </c>
      <c r="U19" s="19">
        <v>55.9</v>
      </c>
      <c r="V19" s="19">
        <v>56.2</v>
      </c>
      <c r="W19" s="19">
        <v>56.6</v>
      </c>
      <c r="X19" s="19">
        <v>57.1</v>
      </c>
      <c r="Y19" s="19">
        <v>57.1</v>
      </c>
      <c r="Z19" s="20">
        <v>57.2</v>
      </c>
      <c r="AA19" s="20">
        <v>57.3</v>
      </c>
      <c r="AB19" s="19">
        <v>57.1</v>
      </c>
      <c r="AC19" s="23">
        <v>56.8</v>
      </c>
      <c r="AD19" s="25">
        <v>58.6</v>
      </c>
      <c r="AE19" s="21">
        <v>58.1</v>
      </c>
      <c r="AF19" s="21">
        <v>58.8</v>
      </c>
      <c r="AG19" s="21">
        <v>58.5</v>
      </c>
      <c r="AH19" s="20">
        <v>58.7</v>
      </c>
      <c r="AI19" s="20">
        <v>57.9</v>
      </c>
      <c r="AJ19" s="24">
        <v>59.1</v>
      </c>
      <c r="AK19" s="19">
        <v>59.2</v>
      </c>
      <c r="AL19" s="19">
        <v>60.5</v>
      </c>
      <c r="AM19" s="19">
        <v>59.9</v>
      </c>
      <c r="AN19" s="19">
        <v>59.9</v>
      </c>
      <c r="AO19" s="19">
        <v>58.8</v>
      </c>
      <c r="AP19" s="19">
        <v>59.3</v>
      </c>
      <c r="AQ19" s="22">
        <v>59.1</v>
      </c>
      <c r="AR19" s="22">
        <v>59.5</v>
      </c>
      <c r="AS19" s="22">
        <v>59.4</v>
      </c>
      <c r="AT19" s="22">
        <v>58.8</v>
      </c>
      <c r="AU19" s="22">
        <v>59.8</v>
      </c>
      <c r="AV19" s="22">
        <v>59.9</v>
      </c>
      <c r="AW19" s="22">
        <v>59.8</v>
      </c>
      <c r="AX19" s="22">
        <v>60.3</v>
      </c>
      <c r="AY19" s="22">
        <v>47.3</v>
      </c>
      <c r="AZ19" s="22">
        <v>54.2</v>
      </c>
      <c r="BA19" s="22">
        <v>56.6</v>
      </c>
      <c r="BB19" s="22">
        <v>56.4</v>
      </c>
      <c r="BC19" s="22">
        <v>57.5</v>
      </c>
      <c r="BD19" s="22">
        <v>55.2</v>
      </c>
      <c r="BE19" s="22">
        <v>56.3</v>
      </c>
      <c r="BF19" s="22">
        <v>56.9</v>
      </c>
      <c r="BG19" s="22">
        <v>58.6</v>
      </c>
    </row>
    <row r="20" spans="1:59" x14ac:dyDescent="0.2">
      <c r="A20" s="14"/>
      <c r="B20" s="26"/>
      <c r="C20" s="15"/>
      <c r="D20" s="15"/>
      <c r="E20" s="15"/>
      <c r="F20" s="15"/>
      <c r="G20" s="15"/>
      <c r="H20" s="15"/>
      <c r="I20" s="15"/>
      <c r="J20" s="26"/>
      <c r="K20" s="15"/>
      <c r="L20" s="26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20"/>
      <c r="AA20" s="26"/>
      <c r="AB20" s="20"/>
      <c r="AC20" s="25"/>
      <c r="AD20" s="23"/>
      <c r="AE20" s="27"/>
      <c r="AF20" s="17"/>
      <c r="AG20" s="21"/>
      <c r="AH20" s="18"/>
      <c r="AI20" s="18"/>
      <c r="AJ20" s="18"/>
      <c r="AK20" s="28"/>
      <c r="AL20" s="19"/>
      <c r="AM20" s="20"/>
      <c r="AN20" s="18"/>
      <c r="AO20" s="19"/>
      <c r="AP20" s="19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</row>
    <row r="21" spans="1:59" s="11" customFormat="1" ht="12" x14ac:dyDescent="0.25">
      <c r="A21" s="7" t="s">
        <v>76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29"/>
      <c r="AA21" s="29"/>
      <c r="AB21" s="29"/>
      <c r="AC21" s="30"/>
      <c r="AD21" s="31"/>
      <c r="AE21" s="32"/>
      <c r="AF21" s="6" t="s">
        <v>60</v>
      </c>
      <c r="AG21" s="33"/>
      <c r="AH21" s="13"/>
      <c r="AI21" s="13"/>
      <c r="AJ21" s="13"/>
      <c r="AK21" s="34"/>
      <c r="AL21" s="35"/>
      <c r="AM21" s="29" t="s">
        <v>60</v>
      </c>
      <c r="AN21" s="13"/>
      <c r="AO21" s="35"/>
      <c r="AP21" s="35"/>
      <c r="AQ21" s="36" t="s">
        <v>60</v>
      </c>
      <c r="AR21" s="36"/>
      <c r="AS21" s="36"/>
      <c r="AT21" s="36"/>
      <c r="AU21" s="36"/>
      <c r="AV21" s="6"/>
      <c r="AW21" s="36"/>
      <c r="AX21" s="36"/>
      <c r="AY21" s="6" t="s">
        <v>60</v>
      </c>
      <c r="AZ21" s="36"/>
      <c r="BA21" s="36" t="s">
        <v>60</v>
      </c>
      <c r="BB21" s="36"/>
      <c r="BC21" s="36"/>
      <c r="BD21" s="6"/>
      <c r="BE21" s="6"/>
      <c r="BF21" s="5"/>
      <c r="BG21" s="10"/>
    </row>
    <row r="22" spans="1:59" s="11" customFormat="1" ht="12" x14ac:dyDescent="0.25">
      <c r="A22" s="7" t="s">
        <v>61</v>
      </c>
      <c r="B22" s="8">
        <v>16233.009506142504</v>
      </c>
      <c r="C22" s="8">
        <v>16299.016092571768</v>
      </c>
      <c r="D22" s="8">
        <v>16366.217746195314</v>
      </c>
      <c r="E22" s="8">
        <v>16433.180584274531</v>
      </c>
      <c r="F22" s="8">
        <v>16500.299846064871</v>
      </c>
      <c r="G22" s="8">
        <v>16567.853738725531</v>
      </c>
      <c r="H22" s="8">
        <v>16635.849327889202</v>
      </c>
      <c r="I22" s="8">
        <v>16702.833555910209</v>
      </c>
      <c r="J22" s="8">
        <v>16767.378528667483</v>
      </c>
      <c r="K22" s="8">
        <v>16837.225446756489</v>
      </c>
      <c r="L22" s="8">
        <v>16905.571577102652</v>
      </c>
      <c r="M22" s="8">
        <v>16973.551942643138</v>
      </c>
      <c r="N22" s="8">
        <v>17041.617425337085</v>
      </c>
      <c r="O22" s="8">
        <v>17110.050493319406</v>
      </c>
      <c r="P22" s="8">
        <v>17179.387120653515</v>
      </c>
      <c r="Q22" s="8">
        <v>17248.31798330821</v>
      </c>
      <c r="R22" s="8">
        <v>17317.455390593761</v>
      </c>
      <c r="S22" s="8">
        <v>17387.087015640387</v>
      </c>
      <c r="T22" s="8">
        <v>17457.244331319536</v>
      </c>
      <c r="U22" s="8">
        <v>17526.55047297286</v>
      </c>
      <c r="V22" s="8">
        <v>17596.116311738202</v>
      </c>
      <c r="W22" s="8">
        <v>17666.231192637206</v>
      </c>
      <c r="X22" s="8">
        <v>17738.112673065436</v>
      </c>
      <c r="Y22" s="8">
        <v>17807.876960409332</v>
      </c>
      <c r="Z22" s="12">
        <v>17878.617856244018</v>
      </c>
      <c r="AA22" s="6">
        <v>17949.832592639843</v>
      </c>
      <c r="AB22" s="12">
        <v>18021.816465260061</v>
      </c>
      <c r="AC22" s="12">
        <v>18093.057613270041</v>
      </c>
      <c r="AD22" s="6">
        <v>18164.400672664742</v>
      </c>
      <c r="AE22" s="32">
        <v>18236.140982629215</v>
      </c>
      <c r="AF22" s="37">
        <v>18309.34390291461</v>
      </c>
      <c r="AG22" s="6">
        <v>18382.562820401603</v>
      </c>
      <c r="AH22" s="13">
        <v>18455.925808384451</v>
      </c>
      <c r="AI22" s="13">
        <v>18529.838786959728</v>
      </c>
      <c r="AJ22" s="13">
        <v>18604.46300019617</v>
      </c>
      <c r="AK22" s="38">
        <v>18678.691128230901</v>
      </c>
      <c r="AL22" s="13">
        <v>18753.296172933813</v>
      </c>
      <c r="AM22" s="6">
        <v>18828.274151703747</v>
      </c>
      <c r="AN22" s="13">
        <v>18902.857372246319</v>
      </c>
      <c r="AO22" s="6">
        <v>18975.457542601689</v>
      </c>
      <c r="AP22" s="6">
        <v>19048.460030418344</v>
      </c>
      <c r="AQ22" s="6">
        <v>19121.860805399741</v>
      </c>
      <c r="AR22" s="6">
        <v>19195.209063818093</v>
      </c>
      <c r="AS22" s="6">
        <v>19266.865456843891</v>
      </c>
      <c r="AT22" s="6">
        <v>19338.846463207145</v>
      </c>
      <c r="AU22" s="6">
        <v>19411.147235800858</v>
      </c>
      <c r="AV22" s="6">
        <v>19483.292956728536</v>
      </c>
      <c r="AW22" s="6">
        <v>19553.658547193827</v>
      </c>
      <c r="AX22" s="6">
        <v>19624.643038993658</v>
      </c>
      <c r="AY22" s="6">
        <v>19695.95152566029</v>
      </c>
      <c r="AZ22" s="6">
        <v>19767.00141454531</v>
      </c>
      <c r="BA22" s="6">
        <v>19836.544235140329</v>
      </c>
      <c r="BB22" s="6">
        <v>19906.581308906319</v>
      </c>
      <c r="BC22" s="6">
        <v>19976.742416819277</v>
      </c>
      <c r="BD22" s="6">
        <v>20047.413035678044</v>
      </c>
      <c r="BE22" s="6">
        <v>20117.053902823725</v>
      </c>
      <c r="BF22" s="6">
        <v>20186.901635353654</v>
      </c>
      <c r="BG22" s="6">
        <v>20257.196611847485</v>
      </c>
    </row>
    <row r="23" spans="1:59" s="11" customFormat="1" ht="12" x14ac:dyDescent="0.25">
      <c r="A23" s="7" t="s">
        <v>62</v>
      </c>
      <c r="B23" s="8">
        <v>8453.7650938993356</v>
      </c>
      <c r="C23" s="8">
        <v>8496.1874501009006</v>
      </c>
      <c r="D23" s="8">
        <v>8463.2318088810825</v>
      </c>
      <c r="E23" s="8">
        <v>8468.1286131306933</v>
      </c>
      <c r="F23" s="8">
        <v>8541.6130928213679</v>
      </c>
      <c r="G23" s="8">
        <v>8378.1174734384658</v>
      </c>
      <c r="H23" s="8">
        <v>8216.7853320361246</v>
      </c>
      <c r="I23" s="8">
        <v>8169.5986567576792</v>
      </c>
      <c r="J23" s="8">
        <v>8221.6471169681008</v>
      </c>
      <c r="K23" s="8">
        <v>8217.0986832279159</v>
      </c>
      <c r="L23" s="8">
        <v>8124.191171817316</v>
      </c>
      <c r="M23" s="8">
        <v>8121.5136202448366</v>
      </c>
      <c r="N23" s="8">
        <v>8295.9480636546014</v>
      </c>
      <c r="O23" s="8">
        <v>8412.0757868572691</v>
      </c>
      <c r="P23" s="8">
        <v>8457.9551070220805</v>
      </c>
      <c r="Q23" s="8">
        <v>8448.0476614914514</v>
      </c>
      <c r="R23" s="8">
        <v>8580.1043758874475</v>
      </c>
      <c r="S23" s="8">
        <v>8526.5028791156783</v>
      </c>
      <c r="T23" s="8">
        <v>8697.2981190826449</v>
      </c>
      <c r="U23" s="8">
        <v>8600.6397790251522</v>
      </c>
      <c r="V23" s="8">
        <v>8678.5895371447623</v>
      </c>
      <c r="W23" s="8">
        <v>8877.8198459220166</v>
      </c>
      <c r="X23" s="8">
        <v>9077.0058098955906</v>
      </c>
      <c r="Y23" s="8">
        <v>9046.2538011964443</v>
      </c>
      <c r="Z23" s="12">
        <v>9112.6542035426064</v>
      </c>
      <c r="AA23" s="6">
        <v>9144.8030392888359</v>
      </c>
      <c r="AB23" s="12">
        <v>9113.3212885396933</v>
      </c>
      <c r="AC23" s="12">
        <v>9090.13728499834</v>
      </c>
      <c r="AD23" s="6">
        <v>9490.3875633887983</v>
      </c>
      <c r="AE23" s="32">
        <v>9437.7258199622447</v>
      </c>
      <c r="AF23" s="32">
        <v>9591.8554482591408</v>
      </c>
      <c r="AG23" s="6">
        <v>9566.9280629447203</v>
      </c>
      <c r="AH23" s="13">
        <v>9671.5276916154835</v>
      </c>
      <c r="AI23" s="13">
        <v>9523.7712969857166</v>
      </c>
      <c r="AJ23" s="13">
        <v>9727.1243109950265</v>
      </c>
      <c r="AK23" s="34">
        <v>9883.1767273129117</v>
      </c>
      <c r="AL23" s="13">
        <v>10231.778529034684</v>
      </c>
      <c r="AM23" s="6">
        <v>10085.56808087074</v>
      </c>
      <c r="AN23" s="13">
        <v>10146.790688766994</v>
      </c>
      <c r="AO23" s="6">
        <v>9953.3141622411422</v>
      </c>
      <c r="AP23" s="6">
        <v>10137.611758595725</v>
      </c>
      <c r="AQ23" s="6">
        <v>10119.375903999939</v>
      </c>
      <c r="AR23" s="6">
        <v>10240.115190704564</v>
      </c>
      <c r="AS23" s="6">
        <v>10276.299081616358</v>
      </c>
      <c r="AT23" s="6">
        <v>10173.539843318393</v>
      </c>
      <c r="AU23" s="6">
        <v>10382.625480191653</v>
      </c>
      <c r="AV23" s="6">
        <v>10484.682286831721</v>
      </c>
      <c r="AW23" s="6">
        <v>10514.409057785453</v>
      </c>
      <c r="AX23" s="6">
        <v>10697.092784366667</v>
      </c>
      <c r="AY23" s="6">
        <v>8207.2165006028299</v>
      </c>
      <c r="AZ23" s="6">
        <v>9462.741263699756</v>
      </c>
      <c r="BA23" s="6">
        <v>10036.131653931645</v>
      </c>
      <c r="BB23" s="6">
        <v>9992.2243987751062</v>
      </c>
      <c r="BC23" s="6">
        <v>10259.286394407201</v>
      </c>
      <c r="BD23" s="6">
        <v>9809.9377514861299</v>
      </c>
      <c r="BE23" s="6">
        <v>10149.827201838136</v>
      </c>
      <c r="BF23" s="6">
        <v>10232.393638262471</v>
      </c>
      <c r="BG23" s="6">
        <v>10729.38843520587</v>
      </c>
    </row>
    <row r="24" spans="1:59" x14ac:dyDescent="0.2">
      <c r="A24" s="14" t="s">
        <v>63</v>
      </c>
      <c r="B24" s="15">
        <v>6202.0589600909489</v>
      </c>
      <c r="C24" s="15">
        <v>6265.6612575960826</v>
      </c>
      <c r="D24" s="15">
        <v>6280.143288763059</v>
      </c>
      <c r="E24" s="15">
        <v>6360.8663875977654</v>
      </c>
      <c r="F24" s="15">
        <v>6357.8106102077736</v>
      </c>
      <c r="G24" s="15">
        <v>6260.5623488794354</v>
      </c>
      <c r="H24" s="15">
        <v>6056.4429272024363</v>
      </c>
      <c r="I24" s="15">
        <v>6076.0306616511571</v>
      </c>
      <c r="J24" s="15">
        <v>5987.6979795500893</v>
      </c>
      <c r="K24" s="15">
        <v>5968.8110339599098</v>
      </c>
      <c r="L24" s="16">
        <v>5859.2889003028422</v>
      </c>
      <c r="M24" s="15">
        <v>5983.7221705037564</v>
      </c>
      <c r="N24" s="15">
        <v>5983.6841786567529</v>
      </c>
      <c r="O24" s="15">
        <v>6045.0432288061629</v>
      </c>
      <c r="P24" s="15">
        <v>6130.9761650877863</v>
      </c>
      <c r="Q24" s="15">
        <v>6262.7582103375926</v>
      </c>
      <c r="R24" s="15">
        <v>6240.5544632677547</v>
      </c>
      <c r="S24" s="15">
        <v>6237.2709107031142</v>
      </c>
      <c r="T24" s="15">
        <v>6304.14790628637</v>
      </c>
      <c r="U24" s="15">
        <v>6273.6608520434092</v>
      </c>
      <c r="V24" s="15">
        <v>6352.5392528959737</v>
      </c>
      <c r="W24" s="15">
        <v>6434.1885048068625</v>
      </c>
      <c r="X24" s="15">
        <v>6699.6557118991432</v>
      </c>
      <c r="Y24" s="15">
        <v>6669.8597696774723</v>
      </c>
      <c r="Z24" s="16">
        <v>6652.8131768452604</v>
      </c>
      <c r="AA24" s="17">
        <v>6628.7889614792148</v>
      </c>
      <c r="AB24" s="16">
        <v>6576.8253411878177</v>
      </c>
      <c r="AC24" s="16">
        <v>6676.3527887278078</v>
      </c>
      <c r="AD24" s="17">
        <v>6763.3923588992548</v>
      </c>
      <c r="AE24" s="17">
        <v>6857.9793817802502</v>
      </c>
      <c r="AF24" s="39">
        <v>6912.1430461136806</v>
      </c>
      <c r="AG24" s="17">
        <v>6995.2844099571403</v>
      </c>
      <c r="AH24" s="18">
        <v>6839.6058937564103</v>
      </c>
      <c r="AI24" s="18">
        <v>6753.8545217227029</v>
      </c>
      <c r="AJ24" s="18">
        <v>6872.7144162335744</v>
      </c>
      <c r="AK24" s="18">
        <v>7031.306663031045</v>
      </c>
      <c r="AL24" s="28">
        <v>7182.4811645826403</v>
      </c>
      <c r="AM24" s="17">
        <v>7077.9134512966575</v>
      </c>
      <c r="AN24" s="17">
        <v>7124.615971065813</v>
      </c>
      <c r="AO24" s="17">
        <v>7070.9739388239595</v>
      </c>
      <c r="AP24" s="17">
        <v>7222.1457525222067</v>
      </c>
      <c r="AQ24" s="17">
        <v>7133.736396699238</v>
      </c>
      <c r="AR24" s="17">
        <v>7224.5124216730301</v>
      </c>
      <c r="AS24" s="17">
        <v>7249.5344095325536</v>
      </c>
      <c r="AT24" s="17">
        <v>7191.9340864198803</v>
      </c>
      <c r="AU24" s="17">
        <v>7133.0942037397244</v>
      </c>
      <c r="AV24" s="17">
        <v>7241.5840352334462</v>
      </c>
      <c r="AW24" s="17">
        <v>7219.7162993223728</v>
      </c>
      <c r="AX24" s="17">
        <v>7233.995869922087</v>
      </c>
      <c r="AY24" s="17">
        <v>6170.2523051614053</v>
      </c>
      <c r="AZ24" s="17">
        <v>6410.0892097479136</v>
      </c>
      <c r="BA24" s="17">
        <v>6591.6204484216514</v>
      </c>
      <c r="BB24" s="17">
        <v>6591.1160681607544</v>
      </c>
      <c r="BC24" s="17">
        <v>6479.7921285987495</v>
      </c>
      <c r="BD24" s="17">
        <v>6152.4909969720675</v>
      </c>
      <c r="BE24" s="17">
        <v>6273.9064603948909</v>
      </c>
      <c r="BF24" s="17">
        <v>6507.4686705881859</v>
      </c>
      <c r="BG24" s="17">
        <v>6920.3139180085418</v>
      </c>
    </row>
    <row r="25" spans="1:59" x14ac:dyDescent="0.2">
      <c r="A25" s="14" t="s">
        <v>64</v>
      </c>
      <c r="B25" s="15">
        <v>3853.2556956422127</v>
      </c>
      <c r="C25" s="15">
        <v>3936.7667341111764</v>
      </c>
      <c r="D25" s="15">
        <v>3953.8825495225656</v>
      </c>
      <c r="E25" s="15">
        <v>4011.4076601688948</v>
      </c>
      <c r="F25" s="15">
        <v>4011.9063421616029</v>
      </c>
      <c r="G25" s="15">
        <v>4031.5210588592108</v>
      </c>
      <c r="H25" s="15">
        <v>3913.3869182474396</v>
      </c>
      <c r="I25" s="15">
        <v>3927.8936076356786</v>
      </c>
      <c r="J25" s="15">
        <v>3857.7555414078629</v>
      </c>
      <c r="K25" s="15">
        <v>3799.2562226626378</v>
      </c>
      <c r="L25" s="15">
        <v>3761.4636318780549</v>
      </c>
      <c r="M25" s="15">
        <v>3890.684287639428</v>
      </c>
      <c r="N25" s="15">
        <v>3893.8839132351113</v>
      </c>
      <c r="O25" s="15">
        <v>3959.3026001688572</v>
      </c>
      <c r="P25" s="15">
        <v>4043.0645836265908</v>
      </c>
      <c r="Q25" s="15">
        <v>4188.0435407040404</v>
      </c>
      <c r="R25" s="15">
        <v>4150.2974632912174</v>
      </c>
      <c r="S25" s="15">
        <v>4164.8293764061573</v>
      </c>
      <c r="T25" s="15">
        <v>4192.6991751794822</v>
      </c>
      <c r="U25" s="15">
        <v>4183.5674499421511</v>
      </c>
      <c r="V25" s="15">
        <v>4213.8125785147768</v>
      </c>
      <c r="W25" s="15">
        <v>4296.7334300785642</v>
      </c>
      <c r="X25" s="15">
        <v>4480.7870749786935</v>
      </c>
      <c r="Y25" s="15">
        <v>4484.835365271334</v>
      </c>
      <c r="Z25" s="16">
        <v>4502.0657540843613</v>
      </c>
      <c r="AA25" s="17">
        <v>4495.3059593231465</v>
      </c>
      <c r="AB25" s="16">
        <v>4476.5514098029334</v>
      </c>
      <c r="AC25" s="16">
        <v>4582.2417453846729</v>
      </c>
      <c r="AD25" s="17">
        <v>4532.6841528041596</v>
      </c>
      <c r="AE25" s="17">
        <v>4546.1343387748921</v>
      </c>
      <c r="AF25" s="39">
        <v>4562.6573408078784</v>
      </c>
      <c r="AG25" s="17">
        <v>4665.080491072642</v>
      </c>
      <c r="AH25" s="18">
        <v>4640.901412074506</v>
      </c>
      <c r="AI25" s="18">
        <v>4582.5578349410871</v>
      </c>
      <c r="AJ25" s="18">
        <v>4652.2853860532696</v>
      </c>
      <c r="AK25" s="18">
        <v>4753.8310078388331</v>
      </c>
      <c r="AL25" s="40">
        <v>4883.0234572599938</v>
      </c>
      <c r="AM25" s="17">
        <v>4769.815255069283</v>
      </c>
      <c r="AN25" s="17">
        <v>4805.2273696175798</v>
      </c>
      <c r="AO25" s="17">
        <v>4729.8421064423528</v>
      </c>
      <c r="AP25" s="17">
        <v>4842.129902498782</v>
      </c>
      <c r="AQ25" s="17">
        <v>4816.8903420364231</v>
      </c>
      <c r="AR25" s="17">
        <v>4827.1801085166508</v>
      </c>
      <c r="AS25" s="17">
        <v>4819.8711343102113</v>
      </c>
      <c r="AT25" s="17">
        <v>4762.5548593386466</v>
      </c>
      <c r="AU25" s="17">
        <v>4747.3301471091063</v>
      </c>
      <c r="AV25" s="17">
        <v>4838.3779973416094</v>
      </c>
      <c r="AW25" s="17">
        <v>4882.916713459349</v>
      </c>
      <c r="AX25" s="17">
        <v>4830.7733550120784</v>
      </c>
      <c r="AY25" s="17">
        <v>4336.5305464917938</v>
      </c>
      <c r="AZ25" s="17">
        <v>4455.6929531733731</v>
      </c>
      <c r="BA25" s="17">
        <v>4553.8539723935719</v>
      </c>
      <c r="BB25" s="17">
        <v>4608.6520821165595</v>
      </c>
      <c r="BC25" s="17">
        <v>4405.0276115703482</v>
      </c>
      <c r="BD25" s="17">
        <v>4119.3515367876107</v>
      </c>
      <c r="BE25" s="17">
        <v>4196.0382307251102</v>
      </c>
      <c r="BF25" s="17">
        <v>4447.4448995749362</v>
      </c>
      <c r="BG25" s="17">
        <v>4771.8225631371388</v>
      </c>
    </row>
    <row r="26" spans="1:59" x14ac:dyDescent="0.2">
      <c r="A26" s="14" t="s">
        <v>65</v>
      </c>
      <c r="B26" s="15">
        <v>1094.073234467033</v>
      </c>
      <c r="C26" s="15">
        <v>1096.9275244567746</v>
      </c>
      <c r="D26" s="15">
        <v>1011.4944386829027</v>
      </c>
      <c r="E26" s="15">
        <v>1021.5574709416665</v>
      </c>
      <c r="F26" s="15">
        <v>1011.2484424973843</v>
      </c>
      <c r="G26" s="15">
        <v>992.23065858004486</v>
      </c>
      <c r="H26" s="15">
        <v>935.43766044399229</v>
      </c>
      <c r="I26" s="15">
        <v>974.12032363057301</v>
      </c>
      <c r="J26" s="15">
        <v>911.05843534751159</v>
      </c>
      <c r="K26" s="15">
        <v>971.49505151757467</v>
      </c>
      <c r="L26" s="15">
        <v>932.38758172492021</v>
      </c>
      <c r="M26" s="15">
        <v>945.17176081884782</v>
      </c>
      <c r="N26" s="15">
        <v>934.20175915726452</v>
      </c>
      <c r="O26" s="15">
        <v>941.73485335719965</v>
      </c>
      <c r="P26" s="15">
        <v>927.9804139075643</v>
      </c>
      <c r="Q26" s="15">
        <v>905.20544290907173</v>
      </c>
      <c r="R26" s="15">
        <v>891.43252432172164</v>
      </c>
      <c r="S26" s="15">
        <v>887.66001603117945</v>
      </c>
      <c r="T26" s="15">
        <v>936.93012628392819</v>
      </c>
      <c r="U26" s="15">
        <v>915.64390021658426</v>
      </c>
      <c r="V26" s="15">
        <v>924.39163668370259</v>
      </c>
      <c r="W26" s="15">
        <v>942.80017017756529</v>
      </c>
      <c r="X26" s="15">
        <v>976.79656943258976</v>
      </c>
      <c r="Y26" s="15">
        <v>971.02684264605352</v>
      </c>
      <c r="Z26" s="16">
        <v>961.36024203676891</v>
      </c>
      <c r="AA26" s="17">
        <v>922.80238919640703</v>
      </c>
      <c r="AB26" s="16">
        <v>940.69268496820951</v>
      </c>
      <c r="AC26" s="16">
        <v>923.9784664936451</v>
      </c>
      <c r="AD26" s="17">
        <v>948.32555052165139</v>
      </c>
      <c r="AE26" s="17">
        <v>1025.598631936316</v>
      </c>
      <c r="AF26" s="17">
        <v>1035.1957028831798</v>
      </c>
      <c r="AG26" s="17">
        <v>1018.758332931303</v>
      </c>
      <c r="AH26" s="18">
        <v>966.15703035111426</v>
      </c>
      <c r="AI26" s="18">
        <v>960.10735543756675</v>
      </c>
      <c r="AJ26" s="18">
        <v>969.57802699192609</v>
      </c>
      <c r="AK26" s="18">
        <v>977.33435778149078</v>
      </c>
      <c r="AL26" s="28">
        <v>1021.0968886417711</v>
      </c>
      <c r="AM26" s="17">
        <v>1026.3174443973287</v>
      </c>
      <c r="AN26" s="17">
        <v>1057.4557323807339</v>
      </c>
      <c r="AO26" s="17">
        <v>1083.8914364296656</v>
      </c>
      <c r="AP26" s="17">
        <v>1112.57164552106</v>
      </c>
      <c r="AQ26" s="17">
        <v>1042.3402951975738</v>
      </c>
      <c r="AR26" s="17">
        <v>1124.9068622842817</v>
      </c>
      <c r="AS26" s="17">
        <v>1113.1649692096646</v>
      </c>
      <c r="AT26" s="17">
        <v>1147.0763113985629</v>
      </c>
      <c r="AU26" s="17">
        <v>1163.3366795624054</v>
      </c>
      <c r="AV26" s="17">
        <v>1147.3368254532902</v>
      </c>
      <c r="AW26" s="17">
        <v>1064.3163465800862</v>
      </c>
      <c r="AX26" s="17">
        <v>1131.761513128868</v>
      </c>
      <c r="AY26" s="17">
        <v>814.24262689603404</v>
      </c>
      <c r="AZ26" s="17">
        <v>857.84727667682114</v>
      </c>
      <c r="BA26" s="17">
        <v>901.4439172647476</v>
      </c>
      <c r="BB26" s="17">
        <v>912.89675074101365</v>
      </c>
      <c r="BC26" s="17">
        <v>945.8237690999182</v>
      </c>
      <c r="BD26" s="17">
        <v>931.85958781520844</v>
      </c>
      <c r="BE26" s="17">
        <v>914.66129675333696</v>
      </c>
      <c r="BF26" s="17">
        <v>986.50032752003904</v>
      </c>
      <c r="BG26" s="17">
        <v>1014.7827810982045</v>
      </c>
    </row>
    <row r="27" spans="1:59" x14ac:dyDescent="0.2">
      <c r="A27" s="14" t="s">
        <v>66</v>
      </c>
      <c r="B27" s="15">
        <v>294.0702691003309</v>
      </c>
      <c r="C27" s="15">
        <v>257.05448895407181</v>
      </c>
      <c r="D27" s="15">
        <v>263.11643113292911</v>
      </c>
      <c r="E27" s="15">
        <v>243.95444866381678</v>
      </c>
      <c r="F27" s="15">
        <v>241.66622795379476</v>
      </c>
      <c r="G27" s="15">
        <v>221.70158058894228</v>
      </c>
      <c r="H27" s="15">
        <v>224.83633847788994</v>
      </c>
      <c r="I27" s="15">
        <v>213.5316261427532</v>
      </c>
      <c r="J27" s="15">
        <v>251.89667506044256</v>
      </c>
      <c r="K27" s="15">
        <v>221.07102984799855</v>
      </c>
      <c r="L27" s="15">
        <v>212.74464531205354</v>
      </c>
      <c r="M27" s="15">
        <v>215.88646731330613</v>
      </c>
      <c r="N27" s="15">
        <v>215.17531866026167</v>
      </c>
      <c r="O27" s="15">
        <v>199.44467192976984</v>
      </c>
      <c r="P27" s="15">
        <v>214.50781247799475</v>
      </c>
      <c r="Q27" s="15">
        <v>216.79605971507928</v>
      </c>
      <c r="R27" s="15">
        <v>225.30987962805463</v>
      </c>
      <c r="S27" s="15">
        <v>211.42843413220268</v>
      </c>
      <c r="T27" s="15">
        <v>231.89293715636353</v>
      </c>
      <c r="U27" s="15">
        <v>237.4524604926261</v>
      </c>
      <c r="V27" s="15">
        <v>254.03665032175985</v>
      </c>
      <c r="W27" s="15">
        <v>222.25077437297313</v>
      </c>
      <c r="X27" s="15">
        <v>231.78606053143983</v>
      </c>
      <c r="Y27" s="15">
        <v>210.38119450511562</v>
      </c>
      <c r="Z27" s="15">
        <v>212.34845155466576</v>
      </c>
      <c r="AA27" s="17">
        <v>206.90985437839251</v>
      </c>
      <c r="AB27" s="16">
        <v>206.4142723777766</v>
      </c>
      <c r="AC27" s="16">
        <v>227.7826628235116</v>
      </c>
      <c r="AD27" s="17">
        <v>288.70093580330257</v>
      </c>
      <c r="AE27" s="17">
        <v>285.84209417157831</v>
      </c>
      <c r="AF27" s="17">
        <v>308.1088191581444</v>
      </c>
      <c r="AG27" s="17">
        <v>287.9739814628976</v>
      </c>
      <c r="AH27" s="18">
        <v>271.04752869710512</v>
      </c>
      <c r="AI27" s="18">
        <v>235.29951524824833</v>
      </c>
      <c r="AJ27" s="18">
        <v>254.63543507611595</v>
      </c>
      <c r="AK27" s="18">
        <v>305.29558016329111</v>
      </c>
      <c r="AL27" s="40">
        <v>277.85665493761894</v>
      </c>
      <c r="AM27" s="17">
        <v>264.23197442631601</v>
      </c>
      <c r="AN27" s="17">
        <v>252.07582835471069</v>
      </c>
      <c r="AO27" s="17">
        <v>267.47806680983882</v>
      </c>
      <c r="AP27" s="17">
        <v>285.25323046116927</v>
      </c>
      <c r="AQ27" s="17">
        <v>278.05190725624573</v>
      </c>
      <c r="AR27" s="17">
        <v>277.00755949765357</v>
      </c>
      <c r="AS27" s="17">
        <v>284.95499828794357</v>
      </c>
      <c r="AT27" s="17">
        <v>277.97742773832255</v>
      </c>
      <c r="AU27" s="17">
        <v>248.09501485741637</v>
      </c>
      <c r="AV27" s="17">
        <v>261.75031923018736</v>
      </c>
      <c r="AW27" s="17">
        <v>301.84487712280378</v>
      </c>
      <c r="AX27" s="17">
        <v>287.25905444941571</v>
      </c>
      <c r="AY27" s="17">
        <v>271.04867537999019</v>
      </c>
      <c r="AZ27" s="17">
        <v>229.55316135117351</v>
      </c>
      <c r="BA27" s="17">
        <v>248.71396137515688</v>
      </c>
      <c r="BB27" s="17">
        <v>227.87994125341052</v>
      </c>
      <c r="BC27" s="17">
        <v>251.72690905776247</v>
      </c>
      <c r="BD27" s="17">
        <v>238.3509802246916</v>
      </c>
      <c r="BE27" s="17">
        <v>232.3590257159799</v>
      </c>
      <c r="BF27" s="17">
        <v>249.01274697190786</v>
      </c>
      <c r="BG27" s="17">
        <v>276.35924031724238</v>
      </c>
    </row>
    <row r="28" spans="1:59" x14ac:dyDescent="0.2">
      <c r="A28" s="14" t="s">
        <v>67</v>
      </c>
      <c r="B28" s="15">
        <v>960.65976088131174</v>
      </c>
      <c r="C28" s="15">
        <v>974.91251007402695</v>
      </c>
      <c r="D28" s="15">
        <v>1051.6498694246536</v>
      </c>
      <c r="E28" s="15">
        <v>1083.9468078234022</v>
      </c>
      <c r="F28" s="15">
        <v>1092.9895975949707</v>
      </c>
      <c r="G28" s="15">
        <v>1015.1090508512473</v>
      </c>
      <c r="H28" s="15">
        <v>982.78201003307083</v>
      </c>
      <c r="I28" s="15">
        <v>960.48510424212134</v>
      </c>
      <c r="J28" s="15">
        <v>966.9873277342781</v>
      </c>
      <c r="K28" s="15">
        <v>976.98872993170505</v>
      </c>
      <c r="L28" s="15">
        <v>952.69304138781217</v>
      </c>
      <c r="M28" s="15">
        <v>931.9796547321846</v>
      </c>
      <c r="N28" s="15">
        <v>940.42318760410342</v>
      </c>
      <c r="O28" s="15">
        <v>944.56110335034339</v>
      </c>
      <c r="P28" s="15">
        <v>945.42335507562746</v>
      </c>
      <c r="Q28" s="15">
        <v>952.71316700938144</v>
      </c>
      <c r="R28" s="15">
        <v>973.5145960267912</v>
      </c>
      <c r="S28" s="15">
        <v>973.35308413358041</v>
      </c>
      <c r="T28" s="15">
        <v>942.62566766660279</v>
      </c>
      <c r="U28" s="15">
        <v>936.99704139200503</v>
      </c>
      <c r="V28" s="15">
        <v>960.29838737571959</v>
      </c>
      <c r="W28" s="15">
        <v>972.40413017773744</v>
      </c>
      <c r="X28" s="15">
        <v>1010.2860069564281</v>
      </c>
      <c r="Y28" s="15">
        <v>1003.6163672549993</v>
      </c>
      <c r="Z28" s="15">
        <v>977.03872916945522</v>
      </c>
      <c r="AA28" s="18">
        <v>1003.7707585812948</v>
      </c>
      <c r="AB28" s="16">
        <v>953.16697403890896</v>
      </c>
      <c r="AC28" s="16">
        <v>942.3499140259911</v>
      </c>
      <c r="AD28" s="17">
        <v>993.68171977012037</v>
      </c>
      <c r="AE28" s="17">
        <v>1000.4043168974682</v>
      </c>
      <c r="AF28" s="17">
        <v>1006.1811832644962</v>
      </c>
      <c r="AG28" s="17">
        <v>1023.471604490296</v>
      </c>
      <c r="AH28" s="18">
        <v>961.49992263366323</v>
      </c>
      <c r="AI28" s="18">
        <v>975.88981609576479</v>
      </c>
      <c r="AJ28" s="18">
        <v>996.21556811224252</v>
      </c>
      <c r="AK28" s="18">
        <v>994.84571724742966</v>
      </c>
      <c r="AL28" s="18">
        <v>1000.5041637432647</v>
      </c>
      <c r="AM28" s="17">
        <v>1017.5487774037531</v>
      </c>
      <c r="AN28" s="17">
        <v>1009.8570407127612</v>
      </c>
      <c r="AO28" s="17">
        <v>989.76232914211141</v>
      </c>
      <c r="AP28" s="17">
        <v>982.19097404116803</v>
      </c>
      <c r="AQ28" s="17">
        <v>996.45385220899527</v>
      </c>
      <c r="AR28" s="17">
        <v>995.41789137442686</v>
      </c>
      <c r="AS28" s="17">
        <v>1031.5433077247274</v>
      </c>
      <c r="AT28" s="17">
        <v>1004.325487944361</v>
      </c>
      <c r="AU28" s="17">
        <v>974.33236221081484</v>
      </c>
      <c r="AV28" s="17">
        <v>994.11889320836053</v>
      </c>
      <c r="AW28" s="17">
        <v>970.63836216013806</v>
      </c>
      <c r="AX28" s="17">
        <v>984.20194733174685</v>
      </c>
      <c r="AY28" s="17">
        <v>748.43045639359218</v>
      </c>
      <c r="AZ28" s="17">
        <v>866.99581854655571</v>
      </c>
      <c r="BA28" s="17">
        <v>887.6085973881685</v>
      </c>
      <c r="BB28" s="17">
        <v>841.68729404977535</v>
      </c>
      <c r="BC28" s="17">
        <v>877.21383887072193</v>
      </c>
      <c r="BD28" s="17">
        <v>862.92889214455749</v>
      </c>
      <c r="BE28" s="17">
        <v>930.84790720047226</v>
      </c>
      <c r="BF28" s="17">
        <v>824.51069652131525</v>
      </c>
      <c r="BG28" s="17">
        <v>857.34933345593299</v>
      </c>
    </row>
    <row r="29" spans="1:59" s="11" customFormat="1" ht="12" x14ac:dyDescent="0.25">
      <c r="A29" s="7" t="s">
        <v>68</v>
      </c>
      <c r="B29" s="8">
        <v>2251.7061338083595</v>
      </c>
      <c r="C29" s="8">
        <v>2230.5261925047962</v>
      </c>
      <c r="D29" s="8">
        <v>2183.0885201180354</v>
      </c>
      <c r="E29" s="8">
        <v>2107.2622255329211</v>
      </c>
      <c r="F29" s="8">
        <v>2183.8024826136111</v>
      </c>
      <c r="G29" s="8">
        <v>2117.55512455902</v>
      </c>
      <c r="H29" s="8">
        <v>2160.3424048337106</v>
      </c>
      <c r="I29" s="8">
        <v>2093.5679951065254</v>
      </c>
      <c r="J29" s="8">
        <v>2233.9491374180329</v>
      </c>
      <c r="K29" s="8">
        <v>2248.2876492680161</v>
      </c>
      <c r="L29" s="8">
        <v>2264.9022715144456</v>
      </c>
      <c r="M29" s="8">
        <v>2137.7914497410811</v>
      </c>
      <c r="N29" s="8">
        <v>2312.2638849978266</v>
      </c>
      <c r="O29" s="8">
        <v>2367.0325580511308</v>
      </c>
      <c r="P29" s="8">
        <v>2326.9789419342719</v>
      </c>
      <c r="Q29" s="8">
        <v>2185.2894511538339</v>
      </c>
      <c r="R29" s="8">
        <v>2339.5499126196578</v>
      </c>
      <c r="S29" s="8">
        <v>2289.2319684125282</v>
      </c>
      <c r="T29" s="8">
        <v>2393.1502127962603</v>
      </c>
      <c r="U29" s="8">
        <v>2326.9789269817561</v>
      </c>
      <c r="V29" s="8">
        <v>2326.0502842488081</v>
      </c>
      <c r="W29" s="8">
        <v>2443.6313411151073</v>
      </c>
      <c r="X29" s="8">
        <v>2377.3500979965047</v>
      </c>
      <c r="Y29" s="8">
        <v>2376.394031518983</v>
      </c>
      <c r="Z29" s="8">
        <v>2459.8410266973619</v>
      </c>
      <c r="AA29" s="13">
        <v>2516.0140778096202</v>
      </c>
      <c r="AB29" s="12">
        <v>2536.4959473518593</v>
      </c>
      <c r="AC29" s="12">
        <v>2413.7844962705649</v>
      </c>
      <c r="AD29" s="6">
        <v>2726.995204489509</v>
      </c>
      <c r="AE29" s="6">
        <v>2579.7464381820573</v>
      </c>
      <c r="AF29" s="6">
        <v>2679.7124021454601</v>
      </c>
      <c r="AG29" s="6">
        <v>2571.6436529876028</v>
      </c>
      <c r="AH29" s="13">
        <v>2831.9217978591128</v>
      </c>
      <c r="AI29" s="13">
        <v>2769.9167752629915</v>
      </c>
      <c r="AJ29" s="13">
        <v>2854.4098947614043</v>
      </c>
      <c r="AK29" s="13">
        <v>2851.8700642818762</v>
      </c>
      <c r="AL29" s="13">
        <v>3049.2973644520143</v>
      </c>
      <c r="AM29" s="13">
        <v>3007.6546295741155</v>
      </c>
      <c r="AN29" s="17">
        <v>3022.1747177011835</v>
      </c>
      <c r="AO29" s="17">
        <v>2882.3402234171735</v>
      </c>
      <c r="AP29" s="17">
        <v>2915.4660060735323</v>
      </c>
      <c r="AQ29" s="17">
        <v>2985.6395073007225</v>
      </c>
      <c r="AR29" s="17">
        <v>3015.6027690315213</v>
      </c>
      <c r="AS29" s="17">
        <v>3026.7646720838084</v>
      </c>
      <c r="AT29" s="17">
        <v>2981.6057568985825</v>
      </c>
      <c r="AU29" s="17">
        <v>3249.5312764518712</v>
      </c>
      <c r="AV29" s="17">
        <v>3243.0982515982946</v>
      </c>
      <c r="AW29" s="17">
        <v>3294.6927584631153</v>
      </c>
      <c r="AX29" s="17">
        <v>3463.0969144445548</v>
      </c>
      <c r="AY29" s="17">
        <v>2036.9641954413978</v>
      </c>
      <c r="AZ29" s="17">
        <v>3052.6520539518233</v>
      </c>
      <c r="BA29" s="17">
        <v>3444.5112055100308</v>
      </c>
      <c r="BB29" s="17">
        <v>3401.1083306143473</v>
      </c>
      <c r="BC29" s="17">
        <v>3779.4942658084956</v>
      </c>
      <c r="BD29" s="17">
        <v>3657.4467545140333</v>
      </c>
      <c r="BE29" s="17">
        <v>3875.9207414432603</v>
      </c>
      <c r="BF29" s="17">
        <v>3724.9249676742284</v>
      </c>
      <c r="BG29" s="17">
        <v>3809.0745171973049</v>
      </c>
    </row>
    <row r="30" spans="1:59" s="11" customFormat="1" ht="12" x14ac:dyDescent="0.25">
      <c r="A30" s="7" t="s">
        <v>69</v>
      </c>
      <c r="B30" s="8">
        <v>7779.244412243389</v>
      </c>
      <c r="C30" s="8">
        <v>7802.8286424711259</v>
      </c>
      <c r="D30" s="8">
        <v>7902.9859373141326</v>
      </c>
      <c r="E30" s="8">
        <v>7965.051971144092</v>
      </c>
      <c r="F30" s="8">
        <v>7958.6867532432798</v>
      </c>
      <c r="G30" s="8">
        <v>8189.7362652872071</v>
      </c>
      <c r="H30" s="8">
        <v>8419.0639958531847</v>
      </c>
      <c r="I30" s="8">
        <v>8533.2348991525778</v>
      </c>
      <c r="J30" s="8">
        <v>8545.7314116993657</v>
      </c>
      <c r="K30" s="8">
        <v>8620.1267635285949</v>
      </c>
      <c r="L30" s="8">
        <v>8781.3804052854375</v>
      </c>
      <c r="M30" s="8">
        <v>8852.0383223982408</v>
      </c>
      <c r="N30" s="8">
        <v>8745.6693616825833</v>
      </c>
      <c r="O30" s="8">
        <v>8697.9747064622243</v>
      </c>
      <c r="P30" s="8">
        <v>8721.4320136315255</v>
      </c>
      <c r="Q30" s="8">
        <v>8800.2703218168572</v>
      </c>
      <c r="R30" s="8">
        <v>8737.351014706257</v>
      </c>
      <c r="S30" s="8">
        <v>8860.5841365247252</v>
      </c>
      <c r="T30" s="8">
        <v>8759.9462122368222</v>
      </c>
      <c r="U30" s="8">
        <v>8925.9106939476824</v>
      </c>
      <c r="V30" s="8">
        <v>8917.5267745934761</v>
      </c>
      <c r="W30" s="8">
        <v>8788.4113467153784</v>
      </c>
      <c r="X30" s="8">
        <v>8661.1068631696107</v>
      </c>
      <c r="Y30" s="8">
        <v>8761.6231592129079</v>
      </c>
      <c r="Z30" s="8">
        <v>8765.9636527012062</v>
      </c>
      <c r="AA30" s="13">
        <v>8805.029553350987</v>
      </c>
      <c r="AB30" s="8">
        <v>8908.4951767200691</v>
      </c>
      <c r="AC30" s="12">
        <v>9002.9203282718699</v>
      </c>
      <c r="AD30" s="6">
        <v>8674.0131092762094</v>
      </c>
      <c r="AE30" s="6">
        <v>8798.4151626666953</v>
      </c>
      <c r="AF30" s="6">
        <v>8717.4884546555331</v>
      </c>
      <c r="AG30" s="6">
        <v>8815.6347574567881</v>
      </c>
      <c r="AH30" s="13">
        <v>8784.398116769109</v>
      </c>
      <c r="AI30" s="13">
        <v>9006.0674899739643</v>
      </c>
      <c r="AJ30" s="13">
        <v>8877.3386892013532</v>
      </c>
      <c r="AK30" s="13">
        <v>8795.5144009180349</v>
      </c>
      <c r="AL30" s="13">
        <v>8521.5176438993949</v>
      </c>
      <c r="AM30" s="13">
        <v>8742.7060708331665</v>
      </c>
      <c r="AN30" s="17">
        <v>8756.0666834793101</v>
      </c>
      <c r="AO30" s="17">
        <v>9022.1433803605778</v>
      </c>
      <c r="AP30" s="17">
        <v>8910.8482718226787</v>
      </c>
      <c r="AQ30" s="17">
        <v>9002.4849013998883</v>
      </c>
      <c r="AR30" s="17">
        <v>8955.0938731137176</v>
      </c>
      <c r="AS30" s="17">
        <v>8990.5663752277032</v>
      </c>
      <c r="AT30" s="17">
        <v>9165.3066198888355</v>
      </c>
      <c r="AU30" s="17">
        <v>9028.521755609303</v>
      </c>
      <c r="AV30" s="17">
        <v>8998.6106698969143</v>
      </c>
      <c r="AW30" s="17">
        <v>9039.2494894085612</v>
      </c>
      <c r="AX30" s="17">
        <v>8927.5502546272164</v>
      </c>
      <c r="AY30" s="17">
        <v>11488.735025057375</v>
      </c>
      <c r="AZ30" s="17">
        <v>10304.260150845523</v>
      </c>
      <c r="BA30" s="17">
        <v>9800.4125812086058</v>
      </c>
      <c r="BB30" s="17">
        <v>9914.3569101310641</v>
      </c>
      <c r="BC30" s="17">
        <v>9717.4560224119723</v>
      </c>
      <c r="BD30" s="17">
        <v>10237.475284192</v>
      </c>
      <c r="BE30" s="17">
        <v>9967.2267009854895</v>
      </c>
      <c r="BF30" s="17">
        <v>9954.5079970912666</v>
      </c>
      <c r="BG30" s="17">
        <v>9527.8081766417181</v>
      </c>
    </row>
    <row r="31" spans="1:59" x14ac:dyDescent="0.2">
      <c r="A31" s="14" t="s">
        <v>70</v>
      </c>
      <c r="B31" s="15">
        <v>737.45581904870414</v>
      </c>
      <c r="C31" s="15">
        <v>664.16232182138424</v>
      </c>
      <c r="D31" s="15">
        <v>656.71786430398083</v>
      </c>
      <c r="E31" s="15">
        <v>682.46939513060454</v>
      </c>
      <c r="F31" s="15">
        <v>723.1186458675221</v>
      </c>
      <c r="G31" s="15">
        <v>878.89791618014453</v>
      </c>
      <c r="H31" s="15">
        <v>921.77757128971757</v>
      </c>
      <c r="I31" s="15">
        <v>999.35348978320576</v>
      </c>
      <c r="J31" s="15">
        <v>1059.9859832588036</v>
      </c>
      <c r="K31" s="15">
        <v>1081.9128250352878</v>
      </c>
      <c r="L31" s="15">
        <v>1175.6314404918614</v>
      </c>
      <c r="M31" s="15">
        <v>1207.6532609419282</v>
      </c>
      <c r="N31" s="15">
        <v>1243.158201050566</v>
      </c>
      <c r="O31" s="15">
        <v>1202.8698133444939</v>
      </c>
      <c r="P31" s="15">
        <v>1236.531907008093</v>
      </c>
      <c r="Q31" s="15">
        <v>1285.100050810991</v>
      </c>
      <c r="R31" s="15">
        <v>1301.6932565165762</v>
      </c>
      <c r="S31" s="15">
        <v>1346.9817622871917</v>
      </c>
      <c r="T31" s="15">
        <v>1242.1034117603683</v>
      </c>
      <c r="U31" s="15">
        <v>1286.3917415840062</v>
      </c>
      <c r="V31" s="15">
        <v>1342.4034238559761</v>
      </c>
      <c r="W31" s="15">
        <v>1334.2707993899705</v>
      </c>
      <c r="X31" s="15">
        <v>1227.6112367965295</v>
      </c>
      <c r="Y31" s="15">
        <v>1175.0947708767351</v>
      </c>
      <c r="Z31" s="15">
        <v>1243.0974084223042</v>
      </c>
      <c r="AA31" s="18">
        <v>1283.1491963091964</v>
      </c>
      <c r="AB31" s="15">
        <v>1338.1664859101388</v>
      </c>
      <c r="AC31" s="16">
        <v>1275.8694315669511</v>
      </c>
      <c r="AD31" s="17">
        <v>1337.8164339347902</v>
      </c>
      <c r="AE31" s="17">
        <v>1368.2849817034078</v>
      </c>
      <c r="AF31" s="17">
        <v>1235.6856576680436</v>
      </c>
      <c r="AG31" s="17">
        <v>1293.5873864378545</v>
      </c>
      <c r="AH31" s="18">
        <v>1305.5901317823964</v>
      </c>
      <c r="AI31" s="18">
        <v>1368.8451764397482</v>
      </c>
      <c r="AJ31" s="18">
        <v>1301.3729116991979</v>
      </c>
      <c r="AK31" s="18">
        <v>1289.0406773196194</v>
      </c>
      <c r="AL31" s="18">
        <v>1233.2968309425853</v>
      </c>
      <c r="AM31" s="18">
        <v>1288.3322505570579</v>
      </c>
      <c r="AN31" s="18">
        <v>1357.0179991783284</v>
      </c>
      <c r="AO31" s="18">
        <v>1413.6550016671013</v>
      </c>
      <c r="AP31" s="17">
        <v>1564.4769113823415</v>
      </c>
      <c r="AQ31" s="17">
        <v>1593.6525404779527</v>
      </c>
      <c r="AR31" s="17">
        <v>1520.3990932041468</v>
      </c>
      <c r="AS31" s="17">
        <v>1577.4686505749207</v>
      </c>
      <c r="AT31" s="17">
        <v>1626.6537725267965</v>
      </c>
      <c r="AU31" s="17">
        <v>1513.7348386030476</v>
      </c>
      <c r="AV31" s="17">
        <v>1460.0650301860617</v>
      </c>
      <c r="AW31" s="17">
        <v>1504.7675411568478</v>
      </c>
      <c r="AX31" s="17">
        <v>1567.0261866903224</v>
      </c>
      <c r="AY31" s="17">
        <v>1276.2995088777857</v>
      </c>
      <c r="AZ31" s="17">
        <v>1447.3415961050055</v>
      </c>
      <c r="BA31" s="17">
        <v>1603.9090649910293</v>
      </c>
      <c r="BB31" s="17">
        <v>1692.8602690187329</v>
      </c>
      <c r="BC31" s="17">
        <v>1854.8725709851283</v>
      </c>
      <c r="BD31" s="17">
        <v>2085.3037898238545</v>
      </c>
      <c r="BE31" s="17">
        <v>2093.6940127996986</v>
      </c>
      <c r="BF31" s="17">
        <v>2031.5908423020649</v>
      </c>
      <c r="BG31" s="17">
        <v>1888.5141805017283</v>
      </c>
    </row>
    <row r="32" spans="1:59" x14ac:dyDescent="0.2">
      <c r="A32" s="14" t="s">
        <v>71</v>
      </c>
      <c r="B32" s="15">
        <v>7041.7885931946857</v>
      </c>
      <c r="C32" s="15">
        <v>7138.6663206497451</v>
      </c>
      <c r="D32" s="15">
        <v>7246.2680730101383</v>
      </c>
      <c r="E32" s="15">
        <v>7282.5825760134767</v>
      </c>
      <c r="F32" s="15">
        <v>7235.5681073757469</v>
      </c>
      <c r="G32" s="15">
        <v>7310.8383491070599</v>
      </c>
      <c r="H32" s="15">
        <v>7497.2864245634655</v>
      </c>
      <c r="I32" s="15">
        <v>7533.88140936934</v>
      </c>
      <c r="J32" s="15">
        <v>7485.7454284405703</v>
      </c>
      <c r="K32" s="15">
        <v>7538.2139384933307</v>
      </c>
      <c r="L32" s="15">
        <v>7605.748964793579</v>
      </c>
      <c r="M32" s="15">
        <v>7644.3850614564108</v>
      </c>
      <c r="N32" s="15">
        <v>7502.5111606320042</v>
      </c>
      <c r="O32" s="15">
        <v>7495.1048931177493</v>
      </c>
      <c r="P32" s="15">
        <v>7484.9001066234341</v>
      </c>
      <c r="Q32" s="15">
        <v>7515.1702710058798</v>
      </c>
      <c r="R32" s="15">
        <v>7435.6577581896972</v>
      </c>
      <c r="S32" s="15">
        <v>7513.6023742375464</v>
      </c>
      <c r="T32" s="15">
        <v>7517.8428004764792</v>
      </c>
      <c r="U32" s="15">
        <v>7639.5189523637118</v>
      </c>
      <c r="V32" s="15">
        <v>7575.12335073748</v>
      </c>
      <c r="W32" s="15">
        <v>7454.1405473254426</v>
      </c>
      <c r="X32" s="15">
        <v>7433.4956263730764</v>
      </c>
      <c r="Y32" s="15">
        <v>7586.5283883361453</v>
      </c>
      <c r="Z32" s="15">
        <v>7522.8662442788809</v>
      </c>
      <c r="AA32" s="18">
        <v>7521.8803570417786</v>
      </c>
      <c r="AB32" s="15">
        <v>7570.3286908099299</v>
      </c>
      <c r="AC32" s="15">
        <v>7727.0508967047708</v>
      </c>
      <c r="AD32" s="17">
        <v>7336.196675341419</v>
      </c>
      <c r="AE32" s="17">
        <v>7430.1301809633342</v>
      </c>
      <c r="AF32" s="17">
        <v>7481.8027969874774</v>
      </c>
      <c r="AG32" s="17">
        <v>7522.0473710189708</v>
      </c>
      <c r="AH32" s="18">
        <v>7478.807984986719</v>
      </c>
      <c r="AI32" s="18">
        <v>7637.2223135341719</v>
      </c>
      <c r="AJ32" s="18">
        <v>7575.9657775021797</v>
      </c>
      <c r="AK32" s="18">
        <v>7506.4737235983966</v>
      </c>
      <c r="AL32" s="18">
        <v>7288.2208129568353</v>
      </c>
      <c r="AM32" s="18">
        <v>7454.373820276086</v>
      </c>
      <c r="AN32" s="18">
        <v>7399.0486843009812</v>
      </c>
      <c r="AO32" s="18">
        <v>7608.4883786935216</v>
      </c>
      <c r="AP32" s="18">
        <v>7346.3713604403765</v>
      </c>
      <c r="AQ32" s="17">
        <v>7408.8323609219588</v>
      </c>
      <c r="AR32" s="17">
        <v>7434.6947799095442</v>
      </c>
      <c r="AS32" s="17">
        <v>7413.0977246527364</v>
      </c>
      <c r="AT32" s="17">
        <v>7538.6528473620383</v>
      </c>
      <c r="AU32" s="17">
        <v>7514.7869170063022</v>
      </c>
      <c r="AV32" s="17">
        <v>7538.5456397108965</v>
      </c>
      <c r="AW32" s="17">
        <v>7534.4819482516887</v>
      </c>
      <c r="AX32" s="17">
        <v>7360.5240679368671</v>
      </c>
      <c r="AY32" s="17">
        <v>10212.435516179581</v>
      </c>
      <c r="AZ32" s="17">
        <v>8856.9185547405286</v>
      </c>
      <c r="BA32" s="17">
        <v>8196.5035162175409</v>
      </c>
      <c r="BB32" s="17">
        <v>8221.4966411123496</v>
      </c>
      <c r="BC32" s="17">
        <v>7862.5834514268345</v>
      </c>
      <c r="BD32" s="17">
        <v>8152.1714943681118</v>
      </c>
      <c r="BE32" s="17">
        <v>7873.5326881857654</v>
      </c>
      <c r="BF32" s="17">
        <v>7922.9171547891801</v>
      </c>
      <c r="BG32" s="17">
        <v>7639.2939961400434</v>
      </c>
    </row>
    <row r="33" spans="1:59" ht="12" x14ac:dyDescent="0.25">
      <c r="A33" s="7" t="s">
        <v>72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8"/>
      <c r="AB33" s="15"/>
      <c r="AC33" s="15"/>
      <c r="AD33" s="18"/>
      <c r="AE33" s="6"/>
      <c r="AF33" s="17" t="s">
        <v>60</v>
      </c>
      <c r="AG33" s="17"/>
      <c r="AH33" s="18"/>
      <c r="AI33" s="18"/>
      <c r="AJ33" s="13"/>
      <c r="AK33" s="18"/>
      <c r="AL33" s="18"/>
      <c r="AM33" s="18" t="s">
        <v>60</v>
      </c>
      <c r="AN33" s="13"/>
      <c r="AO33" s="13"/>
      <c r="AP33" s="18"/>
      <c r="AQ33" s="17" t="s">
        <v>60</v>
      </c>
      <c r="AR33" s="6"/>
      <c r="AS33" s="17"/>
      <c r="AT33" s="17"/>
      <c r="AU33" s="17"/>
      <c r="AV33" s="17"/>
      <c r="AW33" s="17"/>
      <c r="AX33" s="17"/>
      <c r="AY33" s="17" t="s">
        <v>60</v>
      </c>
      <c r="AZ33" s="17"/>
      <c r="BA33" s="17" t="s">
        <v>60</v>
      </c>
      <c r="BB33" s="17"/>
      <c r="BC33" s="17"/>
      <c r="BD33" s="17"/>
      <c r="BE33" s="17"/>
      <c r="BF33" s="17"/>
      <c r="BG33" s="17"/>
    </row>
    <row r="34" spans="1:59" x14ac:dyDescent="0.2">
      <c r="A34" s="14" t="s">
        <v>73</v>
      </c>
      <c r="B34" s="19">
        <v>26.6</v>
      </c>
      <c r="C34" s="19">
        <v>26.3</v>
      </c>
      <c r="D34" s="19">
        <v>25.8</v>
      </c>
      <c r="E34" s="19">
        <v>24.9</v>
      </c>
      <c r="F34" s="19">
        <v>25.6</v>
      </c>
      <c r="G34" s="19">
        <v>25.3</v>
      </c>
      <c r="H34" s="19">
        <v>26.3</v>
      </c>
      <c r="I34" s="19">
        <v>25.6</v>
      </c>
      <c r="J34" s="19">
        <v>27.2</v>
      </c>
      <c r="K34" s="19">
        <v>27.4</v>
      </c>
      <c r="L34" s="19">
        <v>27.9</v>
      </c>
      <c r="M34" s="19">
        <v>26.3</v>
      </c>
      <c r="N34" s="19">
        <v>27.9</v>
      </c>
      <c r="O34" s="19">
        <v>28.1</v>
      </c>
      <c r="P34" s="19">
        <v>27.5</v>
      </c>
      <c r="Q34" s="19">
        <v>25.9</v>
      </c>
      <c r="R34" s="19">
        <v>27.3</v>
      </c>
      <c r="S34" s="19">
        <v>26.8</v>
      </c>
      <c r="T34" s="19">
        <v>27.5</v>
      </c>
      <c r="U34" s="19">
        <v>27.1</v>
      </c>
      <c r="V34" s="19">
        <v>26.8</v>
      </c>
      <c r="W34" s="19">
        <v>27.5</v>
      </c>
      <c r="X34" s="19">
        <v>26.2</v>
      </c>
      <c r="Y34" s="19">
        <v>26.3</v>
      </c>
      <c r="Z34" s="20">
        <v>27</v>
      </c>
      <c r="AA34" s="20">
        <v>27.5</v>
      </c>
      <c r="AB34" s="19">
        <v>27.8</v>
      </c>
      <c r="AC34" s="20">
        <v>26.6</v>
      </c>
      <c r="AD34" s="19">
        <v>28.7</v>
      </c>
      <c r="AE34" s="21">
        <v>27.3</v>
      </c>
      <c r="AF34" s="21">
        <v>27.9</v>
      </c>
      <c r="AG34" s="21">
        <v>26.9</v>
      </c>
      <c r="AH34" s="20">
        <v>29.3</v>
      </c>
      <c r="AI34" s="20">
        <v>29.1</v>
      </c>
      <c r="AJ34" s="19">
        <v>29.3</v>
      </c>
      <c r="AK34" s="19">
        <v>28.9</v>
      </c>
      <c r="AL34" s="19">
        <v>29.8</v>
      </c>
      <c r="AM34" s="19">
        <v>29.8</v>
      </c>
      <c r="AN34" s="19">
        <v>29.8</v>
      </c>
      <c r="AO34" s="19">
        <v>29</v>
      </c>
      <c r="AP34" s="19">
        <v>28.8</v>
      </c>
      <c r="AQ34" s="22">
        <v>29.5</v>
      </c>
      <c r="AR34" s="22">
        <v>29.4</v>
      </c>
      <c r="AS34" s="22">
        <v>29.5</v>
      </c>
      <c r="AT34" s="22">
        <v>29.3</v>
      </c>
      <c r="AU34" s="22">
        <v>31.3</v>
      </c>
      <c r="AV34" s="22">
        <v>30.9</v>
      </c>
      <c r="AW34" s="22">
        <v>31.3</v>
      </c>
      <c r="AX34" s="22">
        <v>32.4</v>
      </c>
      <c r="AY34" s="22">
        <v>24.8</v>
      </c>
      <c r="AZ34" s="22">
        <v>32.299999999999997</v>
      </c>
      <c r="BA34" s="22">
        <v>34.299999999999997</v>
      </c>
      <c r="BB34" s="22">
        <v>34</v>
      </c>
      <c r="BC34" s="22">
        <v>36.799999999999997</v>
      </c>
      <c r="BD34" s="22">
        <v>37.299999999999997</v>
      </c>
      <c r="BE34" s="22">
        <v>38.200000000000003</v>
      </c>
      <c r="BF34" s="22">
        <v>36.4</v>
      </c>
      <c r="BG34" s="22">
        <v>35.5</v>
      </c>
    </row>
    <row r="35" spans="1:59" x14ac:dyDescent="0.2">
      <c r="A35" s="14" t="s">
        <v>74</v>
      </c>
      <c r="B35" s="19">
        <v>38.200000000000003</v>
      </c>
      <c r="C35" s="19">
        <v>38.4</v>
      </c>
      <c r="D35" s="19">
        <v>38.4</v>
      </c>
      <c r="E35" s="19">
        <v>38.700000000000003</v>
      </c>
      <c r="F35" s="19">
        <v>38.5</v>
      </c>
      <c r="G35" s="19">
        <v>37.799999999999997</v>
      </c>
      <c r="H35" s="19">
        <v>36.4</v>
      </c>
      <c r="I35" s="19">
        <v>36.4</v>
      </c>
      <c r="J35" s="19">
        <v>35.700000000000003</v>
      </c>
      <c r="K35" s="19">
        <v>35.5</v>
      </c>
      <c r="L35" s="19">
        <v>34.700000000000003</v>
      </c>
      <c r="M35" s="19">
        <v>35.299999999999997</v>
      </c>
      <c r="N35" s="19">
        <v>35.1</v>
      </c>
      <c r="O35" s="19">
        <v>35.299999999999997</v>
      </c>
      <c r="P35" s="19">
        <v>35.700000000000003</v>
      </c>
      <c r="Q35" s="19">
        <v>36.299999999999997</v>
      </c>
      <c r="R35" s="19">
        <v>36</v>
      </c>
      <c r="S35" s="19">
        <v>35.9</v>
      </c>
      <c r="T35" s="19">
        <v>36.1</v>
      </c>
      <c r="U35" s="19">
        <v>35.799999999999997</v>
      </c>
      <c r="V35" s="19">
        <v>36.1</v>
      </c>
      <c r="W35" s="19">
        <v>36.4</v>
      </c>
      <c r="X35" s="19">
        <v>37.799999999999997</v>
      </c>
      <c r="Y35" s="19">
        <v>37.5</v>
      </c>
      <c r="Z35" s="20">
        <v>37.200000000000003</v>
      </c>
      <c r="AA35" s="20">
        <v>36.9</v>
      </c>
      <c r="AB35" s="19">
        <v>36.5</v>
      </c>
      <c r="AC35" s="23">
        <v>36.9</v>
      </c>
      <c r="AD35" s="19">
        <v>37.200000000000003</v>
      </c>
      <c r="AE35" s="21">
        <v>37.6</v>
      </c>
      <c r="AF35" s="21">
        <v>37.799999999999997</v>
      </c>
      <c r="AG35" s="21">
        <v>38.1</v>
      </c>
      <c r="AH35" s="20">
        <v>37.1</v>
      </c>
      <c r="AI35" s="20">
        <v>36.4</v>
      </c>
      <c r="AJ35" s="19">
        <v>36.9</v>
      </c>
      <c r="AK35" s="19">
        <v>37.6</v>
      </c>
      <c r="AL35" s="19">
        <v>38.299999999999997</v>
      </c>
      <c r="AM35" s="19">
        <v>37.6</v>
      </c>
      <c r="AN35" s="19">
        <v>37.700000000000003</v>
      </c>
      <c r="AO35" s="19">
        <v>37.299999999999997</v>
      </c>
      <c r="AP35" s="19">
        <v>37.9</v>
      </c>
      <c r="AQ35" s="22">
        <v>37.299999999999997</v>
      </c>
      <c r="AR35" s="22">
        <v>37.6</v>
      </c>
      <c r="AS35" s="22">
        <v>37.6</v>
      </c>
      <c r="AT35" s="22">
        <v>37.200000000000003</v>
      </c>
      <c r="AU35" s="22">
        <v>36.700000000000003</v>
      </c>
      <c r="AV35" s="22">
        <v>37.200000000000003</v>
      </c>
      <c r="AW35" s="22">
        <v>36.9</v>
      </c>
      <c r="AX35" s="22">
        <v>36.9</v>
      </c>
      <c r="AY35" s="22">
        <v>31.3</v>
      </c>
      <c r="AZ35" s="22">
        <v>32.4</v>
      </c>
      <c r="BA35" s="22">
        <v>33.200000000000003</v>
      </c>
      <c r="BB35" s="22">
        <v>33.1</v>
      </c>
      <c r="BC35" s="22">
        <v>32.4</v>
      </c>
      <c r="BD35" s="22">
        <v>30.7</v>
      </c>
      <c r="BE35" s="22">
        <v>31.2</v>
      </c>
      <c r="BF35" s="22">
        <v>32.200000000000003</v>
      </c>
      <c r="BG35" s="22">
        <v>34.200000000000003</v>
      </c>
    </row>
    <row r="36" spans="1:59" x14ac:dyDescent="0.2">
      <c r="A36" s="14" t="s">
        <v>75</v>
      </c>
      <c r="B36" s="19">
        <v>52.1</v>
      </c>
      <c r="C36" s="19">
        <v>52.1</v>
      </c>
      <c r="D36" s="19">
        <v>51.7</v>
      </c>
      <c r="E36" s="19">
        <v>51.5</v>
      </c>
      <c r="F36" s="19">
        <v>51.8</v>
      </c>
      <c r="G36" s="19">
        <v>50.6</v>
      </c>
      <c r="H36" s="19">
        <v>49.4</v>
      </c>
      <c r="I36" s="19">
        <v>48.9</v>
      </c>
      <c r="J36" s="19">
        <v>49</v>
      </c>
      <c r="K36" s="19">
        <v>48.8</v>
      </c>
      <c r="L36" s="24">
        <v>48.1</v>
      </c>
      <c r="M36" s="19">
        <v>47.8</v>
      </c>
      <c r="N36" s="19">
        <v>48.7</v>
      </c>
      <c r="O36" s="19">
        <v>49.2</v>
      </c>
      <c r="P36" s="19">
        <v>49.2</v>
      </c>
      <c r="Q36" s="19">
        <v>49</v>
      </c>
      <c r="R36" s="19">
        <v>49.5</v>
      </c>
      <c r="S36" s="19">
        <v>49</v>
      </c>
      <c r="T36" s="19">
        <v>49.8</v>
      </c>
      <c r="U36" s="19">
        <v>49.1</v>
      </c>
      <c r="V36" s="19">
        <v>49.3</v>
      </c>
      <c r="W36" s="19">
        <v>50.3</v>
      </c>
      <c r="X36" s="19">
        <v>51.2</v>
      </c>
      <c r="Y36" s="19">
        <v>50.8</v>
      </c>
      <c r="Z36" s="20">
        <v>51</v>
      </c>
      <c r="AA36" s="20">
        <v>50.9</v>
      </c>
      <c r="AB36" s="19">
        <v>50.6</v>
      </c>
      <c r="AC36" s="23">
        <v>50.2</v>
      </c>
      <c r="AD36" s="25">
        <v>52.2</v>
      </c>
      <c r="AE36" s="21">
        <v>51.8</v>
      </c>
      <c r="AF36" s="21">
        <v>52.4</v>
      </c>
      <c r="AG36" s="21">
        <v>52</v>
      </c>
      <c r="AH36" s="20">
        <v>52.4</v>
      </c>
      <c r="AI36" s="20">
        <v>51.4</v>
      </c>
      <c r="AJ36" s="24">
        <v>52.3</v>
      </c>
      <c r="AK36" s="19">
        <v>52.9</v>
      </c>
      <c r="AL36" s="19">
        <v>54.6</v>
      </c>
      <c r="AM36" s="19">
        <v>53.6</v>
      </c>
      <c r="AN36" s="19">
        <v>53.7</v>
      </c>
      <c r="AO36" s="19">
        <v>52.5</v>
      </c>
      <c r="AP36" s="19">
        <v>53.2</v>
      </c>
      <c r="AQ36" s="22">
        <v>52.9</v>
      </c>
      <c r="AR36" s="22">
        <v>53.3</v>
      </c>
      <c r="AS36" s="22">
        <v>53.3</v>
      </c>
      <c r="AT36" s="22">
        <v>52.6</v>
      </c>
      <c r="AU36" s="22">
        <v>53.5</v>
      </c>
      <c r="AV36" s="22">
        <v>53.8</v>
      </c>
      <c r="AW36" s="22">
        <v>53.8</v>
      </c>
      <c r="AX36" s="22">
        <v>54.5</v>
      </c>
      <c r="AY36" s="22">
        <v>41.7</v>
      </c>
      <c r="AZ36" s="22">
        <v>47.9</v>
      </c>
      <c r="BA36" s="22">
        <v>50.6</v>
      </c>
      <c r="BB36" s="22">
        <v>50.2</v>
      </c>
      <c r="BC36" s="22">
        <v>51.4</v>
      </c>
      <c r="BD36" s="22">
        <v>48.9</v>
      </c>
      <c r="BE36" s="22">
        <v>50.5</v>
      </c>
      <c r="BF36" s="22">
        <v>50.7</v>
      </c>
      <c r="BG36" s="22">
        <v>53</v>
      </c>
    </row>
    <row r="37" spans="1:59" x14ac:dyDescent="0.2">
      <c r="A37" s="14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15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20"/>
      <c r="AA37" s="20"/>
      <c r="AB37" s="20"/>
      <c r="AC37" s="25"/>
      <c r="AD37" s="42"/>
      <c r="AE37" s="18"/>
      <c r="AF37" s="17"/>
      <c r="AG37" s="21"/>
      <c r="AH37" s="18"/>
      <c r="AI37" s="18"/>
      <c r="AJ37" s="18"/>
      <c r="AK37" s="18"/>
      <c r="AL37" s="19"/>
      <c r="AM37" s="20"/>
      <c r="AN37" s="18"/>
      <c r="AO37" s="19"/>
      <c r="AP37" s="19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</row>
    <row r="38" spans="1:59" s="11" customFormat="1" ht="12" x14ac:dyDescent="0.25">
      <c r="A38" s="7" t="s">
        <v>77</v>
      </c>
      <c r="B38" s="43"/>
      <c r="C38" s="43"/>
      <c r="D38" s="43"/>
      <c r="E38" s="43"/>
      <c r="F38" s="43"/>
      <c r="G38" s="43"/>
      <c r="H38" s="43"/>
      <c r="I38" s="44"/>
      <c r="J38" s="44"/>
      <c r="K38" s="44"/>
      <c r="L38" s="8"/>
      <c r="M38" s="44"/>
      <c r="N38" s="43"/>
      <c r="O38" s="43"/>
      <c r="P38" s="43"/>
      <c r="Q38" s="43"/>
      <c r="R38" s="43"/>
      <c r="S38" s="43"/>
      <c r="T38" s="43"/>
      <c r="U38" s="44"/>
      <c r="V38" s="44"/>
      <c r="W38" s="44"/>
      <c r="X38" s="44"/>
      <c r="Y38" s="44"/>
      <c r="Z38" s="29"/>
      <c r="AA38" s="29"/>
      <c r="AB38" s="29"/>
      <c r="AC38" s="45"/>
      <c r="AD38" s="31"/>
      <c r="AE38" s="13"/>
      <c r="AF38" s="6" t="s">
        <v>60</v>
      </c>
      <c r="AG38" s="33"/>
      <c r="AH38" s="13"/>
      <c r="AI38" s="13"/>
      <c r="AJ38" s="13"/>
      <c r="AK38" s="13"/>
      <c r="AL38" s="35"/>
      <c r="AM38" s="29" t="s">
        <v>60</v>
      </c>
      <c r="AN38" s="13"/>
      <c r="AO38" s="35"/>
      <c r="AP38" s="35"/>
      <c r="AQ38" s="36" t="s">
        <v>60</v>
      </c>
      <c r="AR38" s="36"/>
      <c r="AS38" s="36"/>
      <c r="AT38" s="36"/>
      <c r="AU38" s="36"/>
      <c r="AV38" s="6"/>
      <c r="AW38" s="36"/>
      <c r="AX38" s="36"/>
      <c r="AY38" s="6" t="s">
        <v>60</v>
      </c>
      <c r="AZ38" s="36"/>
      <c r="BA38" s="36" t="s">
        <v>60</v>
      </c>
      <c r="BB38" s="36"/>
      <c r="BC38" s="36"/>
      <c r="BD38" s="6"/>
      <c r="BE38" s="6"/>
      <c r="BF38" s="5"/>
      <c r="BG38" s="10"/>
    </row>
    <row r="39" spans="1:59" s="11" customFormat="1" ht="12" x14ac:dyDescent="0.25">
      <c r="A39" s="7" t="s">
        <v>61</v>
      </c>
      <c r="B39" s="8">
        <v>15311.159969491637</v>
      </c>
      <c r="C39" s="8">
        <v>15390.988182327157</v>
      </c>
      <c r="D39" s="8">
        <v>15472.34360084527</v>
      </c>
      <c r="E39" s="8">
        <v>15553.55676263665</v>
      </c>
      <c r="F39" s="8">
        <v>15634.950618478195</v>
      </c>
      <c r="G39" s="8">
        <v>15716.863334680245</v>
      </c>
      <c r="H39" s="8">
        <v>15799.402337247828</v>
      </c>
      <c r="I39" s="8">
        <v>15880.873019737432</v>
      </c>
      <c r="J39" s="8">
        <v>15964.975008859057</v>
      </c>
      <c r="K39" s="8">
        <v>16044.583301668465</v>
      </c>
      <c r="L39" s="8">
        <v>16127.780076565474</v>
      </c>
      <c r="M39" s="8">
        <v>16210.414044120876</v>
      </c>
      <c r="N39" s="8">
        <v>16293.213790491393</v>
      </c>
      <c r="O39" s="8">
        <v>16376.523107070951</v>
      </c>
      <c r="P39" s="8">
        <v>16460.588127684805</v>
      </c>
      <c r="Q39" s="8">
        <v>16543.760284586831</v>
      </c>
      <c r="R39" s="8">
        <v>16627.163681426831</v>
      </c>
      <c r="S39" s="8">
        <v>16711.145561353136</v>
      </c>
      <c r="T39" s="8">
        <v>16795.48200273608</v>
      </c>
      <c r="U39" s="8">
        <v>16878.49662829607</v>
      </c>
      <c r="V39" s="8">
        <v>16961.778730114285</v>
      </c>
      <c r="W39" s="8">
        <v>17045.675314747285</v>
      </c>
      <c r="X39" s="8">
        <v>17130.263608197976</v>
      </c>
      <c r="Y39" s="8">
        <v>17213.812082184992</v>
      </c>
      <c r="Z39" s="12">
        <v>17297.99465714068</v>
      </c>
      <c r="AA39" s="6">
        <v>17381.970597581014</v>
      </c>
      <c r="AB39" s="12">
        <v>17466.822079192581</v>
      </c>
      <c r="AC39" s="12">
        <v>17550.427109368924</v>
      </c>
      <c r="AD39" s="6">
        <v>17634.252634891232</v>
      </c>
      <c r="AE39" s="32">
        <v>17718.646319969939</v>
      </c>
      <c r="AF39" s="6">
        <v>17804.269413556798</v>
      </c>
      <c r="AG39" s="6">
        <v>17889.423703881082</v>
      </c>
      <c r="AH39" s="13">
        <v>17974.838993513036</v>
      </c>
      <c r="AI39" s="13">
        <v>18060.988539475024</v>
      </c>
      <c r="AJ39" s="13">
        <v>18145.167644794583</v>
      </c>
      <c r="AK39" s="34">
        <v>18226.05861058462</v>
      </c>
      <c r="AL39" s="13">
        <v>18307.356475903016</v>
      </c>
      <c r="AM39" s="6">
        <v>18389.056995421008</v>
      </c>
      <c r="AN39" s="13">
        <v>18470.508993090294</v>
      </c>
      <c r="AO39" s="6">
        <v>18549.958396393202</v>
      </c>
      <c r="AP39" s="6">
        <v>18629.817748736041</v>
      </c>
      <c r="AQ39" s="6">
        <v>18710.083141099843</v>
      </c>
      <c r="AR39" s="6">
        <v>18789.612238587932</v>
      </c>
      <c r="AS39" s="6">
        <v>18866.656106829178</v>
      </c>
      <c r="AT39" s="6">
        <v>18944.062845549324</v>
      </c>
      <c r="AU39" s="6">
        <v>19021.827852965529</v>
      </c>
      <c r="AV39" s="6">
        <v>19098.960569382278</v>
      </c>
      <c r="AW39" s="6">
        <v>19173.765505644285</v>
      </c>
      <c r="AX39" s="6">
        <v>19249.301710594751</v>
      </c>
      <c r="AY39" s="6">
        <v>19325.06547433967</v>
      </c>
      <c r="AZ39" s="6">
        <v>19400.430343294007</v>
      </c>
      <c r="BA39" s="6">
        <v>19474.325306993804</v>
      </c>
      <c r="BB39" s="6">
        <v>19548.306049731225</v>
      </c>
      <c r="BC39" s="6">
        <v>19622.733096626314</v>
      </c>
      <c r="BD39" s="6">
        <v>19697.600913431659</v>
      </c>
      <c r="BE39" s="6">
        <v>19771.394171769825</v>
      </c>
      <c r="BF39" s="6">
        <v>19845.672311887178</v>
      </c>
      <c r="BG39" s="6">
        <v>19920.18719337889</v>
      </c>
    </row>
    <row r="40" spans="1:59" s="11" customFormat="1" ht="12" x14ac:dyDescent="0.25">
      <c r="A40" s="7" t="s">
        <v>62</v>
      </c>
      <c r="B40" s="8">
        <v>10354.711757595836</v>
      </c>
      <c r="C40" s="8">
        <v>10355.016821796864</v>
      </c>
      <c r="D40" s="8">
        <v>10384.606582815017</v>
      </c>
      <c r="E40" s="8">
        <v>10348.457433833109</v>
      </c>
      <c r="F40" s="8">
        <v>10440.200615489242</v>
      </c>
      <c r="G40" s="8">
        <v>10319.746797233085</v>
      </c>
      <c r="H40" s="8">
        <v>10089.106313040862</v>
      </c>
      <c r="I40" s="8">
        <v>10232.081226520409</v>
      </c>
      <c r="J40" s="8">
        <v>10188.022860640869</v>
      </c>
      <c r="K40" s="8">
        <v>10213.506920659616</v>
      </c>
      <c r="L40" s="8">
        <v>10178.362036314165</v>
      </c>
      <c r="M40" s="8">
        <v>10144.484135494815</v>
      </c>
      <c r="N40" s="8">
        <v>10204.682360414037</v>
      </c>
      <c r="O40" s="8">
        <v>10291.38490193803</v>
      </c>
      <c r="P40" s="8">
        <v>10359.661053638965</v>
      </c>
      <c r="Q40" s="8">
        <v>10355.691590398246</v>
      </c>
      <c r="R40" s="8">
        <v>10472.731824092336</v>
      </c>
      <c r="S40" s="8">
        <v>10524.26430767025</v>
      </c>
      <c r="T40" s="8">
        <v>10765.576373938673</v>
      </c>
      <c r="U40" s="8">
        <v>10632.704299310195</v>
      </c>
      <c r="V40" s="8">
        <v>10741.737925209327</v>
      </c>
      <c r="W40" s="8">
        <v>10785.564202158359</v>
      </c>
      <c r="X40" s="8">
        <v>10839.115033799008</v>
      </c>
      <c r="Y40" s="8">
        <v>10960.609266148414</v>
      </c>
      <c r="Z40" s="12">
        <v>11009.103316123028</v>
      </c>
      <c r="AA40" s="6">
        <v>11103.355703010267</v>
      </c>
      <c r="AB40" s="12">
        <v>11154.239194026673</v>
      </c>
      <c r="AC40" s="12">
        <v>11138.139911521803</v>
      </c>
      <c r="AD40" s="6">
        <v>11503.731886659563</v>
      </c>
      <c r="AE40" s="37">
        <v>11449.416128266754</v>
      </c>
      <c r="AF40" s="13">
        <v>11654.588615432705</v>
      </c>
      <c r="AG40" s="6">
        <v>11644.006166442507</v>
      </c>
      <c r="AH40" s="13">
        <v>11726.248281970744</v>
      </c>
      <c r="AI40" s="13">
        <v>11655.237531023949</v>
      </c>
      <c r="AJ40" s="13">
        <v>11978.948565976225</v>
      </c>
      <c r="AK40" s="13">
        <v>11966.231282682382</v>
      </c>
      <c r="AL40" s="13">
        <v>12194.583983016064</v>
      </c>
      <c r="AM40" s="6">
        <v>12191.013722675005</v>
      </c>
      <c r="AN40" s="13">
        <v>12255.205596008534</v>
      </c>
      <c r="AO40" s="6">
        <v>12097.756061521546</v>
      </c>
      <c r="AP40" s="6">
        <v>12220.312751174099</v>
      </c>
      <c r="AQ40" s="6">
        <v>12250.929570578788</v>
      </c>
      <c r="AR40" s="6">
        <v>12349.344344795394</v>
      </c>
      <c r="AS40" s="6">
        <v>12391.664753739375</v>
      </c>
      <c r="AT40" s="6">
        <v>12318.681695162339</v>
      </c>
      <c r="AU40" s="6">
        <v>12585.385284286007</v>
      </c>
      <c r="AV40" s="6">
        <v>12624.034045281811</v>
      </c>
      <c r="AW40" s="6">
        <v>12631.993405543988</v>
      </c>
      <c r="AX40" s="6">
        <v>12755.111589415814</v>
      </c>
      <c r="AY40" s="6">
        <v>10235.850279611288</v>
      </c>
      <c r="AZ40" s="6">
        <v>11761.011616213822</v>
      </c>
      <c r="BA40" s="6">
        <v>12220.839939377211</v>
      </c>
      <c r="BB40" s="6">
        <v>12245.037888620402</v>
      </c>
      <c r="BC40" s="6">
        <v>12508.32403808195</v>
      </c>
      <c r="BD40" s="6">
        <v>12115.558660158455</v>
      </c>
      <c r="BE40" s="6">
        <v>12315.735123258424</v>
      </c>
      <c r="BF40" s="6">
        <v>12543.606867877264</v>
      </c>
      <c r="BG40" s="6">
        <v>12826.761504585091</v>
      </c>
    </row>
    <row r="41" spans="1:59" x14ac:dyDescent="0.2">
      <c r="A41" s="14" t="s">
        <v>63</v>
      </c>
      <c r="B41" s="15">
        <v>8235.6813958064122</v>
      </c>
      <c r="C41" s="15">
        <v>8318.8339066881872</v>
      </c>
      <c r="D41" s="15">
        <v>8268.3662472691249</v>
      </c>
      <c r="E41" s="15">
        <v>8407.8327044703383</v>
      </c>
      <c r="F41" s="15">
        <v>8257.6912969289333</v>
      </c>
      <c r="G41" s="15">
        <v>8096.3981181070103</v>
      </c>
      <c r="H41" s="15">
        <v>7773.3546688781689</v>
      </c>
      <c r="I41" s="15">
        <v>7897.0062243853745</v>
      </c>
      <c r="J41" s="15">
        <v>7809.5549001183444</v>
      </c>
      <c r="K41" s="15">
        <v>7839.9057263447685</v>
      </c>
      <c r="L41" s="15">
        <v>7788.4948036422675</v>
      </c>
      <c r="M41" s="15">
        <v>7914.4291035477327</v>
      </c>
      <c r="N41" s="15">
        <v>7919.908975730239</v>
      </c>
      <c r="O41" s="15">
        <v>7876.7649786301781</v>
      </c>
      <c r="P41" s="15">
        <v>7987.4089072074376</v>
      </c>
      <c r="Q41" s="15">
        <v>8073.6559175724151</v>
      </c>
      <c r="R41" s="15">
        <v>8043.5212327934996</v>
      </c>
      <c r="S41" s="15">
        <v>8092.7446909612872</v>
      </c>
      <c r="T41" s="15">
        <v>8257.4671536082224</v>
      </c>
      <c r="U41" s="15">
        <v>8250.189647675923</v>
      </c>
      <c r="V41" s="15">
        <v>8205.8357546718053</v>
      </c>
      <c r="W41" s="15">
        <v>8257.3498419163934</v>
      </c>
      <c r="X41" s="15">
        <v>8336.1874725276193</v>
      </c>
      <c r="Y41" s="15">
        <v>8506.8950308026051</v>
      </c>
      <c r="Z41" s="16">
        <v>8401.978157169975</v>
      </c>
      <c r="AA41" s="17">
        <v>8465.4541535428198</v>
      </c>
      <c r="AB41" s="16">
        <v>8539.7433146603671</v>
      </c>
      <c r="AC41" s="16">
        <v>8643.25827761439</v>
      </c>
      <c r="AD41" s="17">
        <v>8696.0273563892988</v>
      </c>
      <c r="AE41" s="39">
        <v>8799.0233885521393</v>
      </c>
      <c r="AF41" s="18">
        <v>8916.296207389325</v>
      </c>
      <c r="AG41" s="17">
        <v>9022.7838718283074</v>
      </c>
      <c r="AH41" s="18">
        <v>8834.9074537956676</v>
      </c>
      <c r="AI41" s="18">
        <v>8791.5928328077207</v>
      </c>
      <c r="AJ41" s="18">
        <v>8960.4806190474137</v>
      </c>
      <c r="AK41" s="18">
        <v>9037.3054819370354</v>
      </c>
      <c r="AL41" s="18">
        <v>9029.7692860442658</v>
      </c>
      <c r="AM41" s="17">
        <v>9021.794314016257</v>
      </c>
      <c r="AN41" s="18">
        <v>9067.0539156001632</v>
      </c>
      <c r="AO41" s="17">
        <v>9100.0519290852317</v>
      </c>
      <c r="AP41" s="17">
        <v>9155.3780710925694</v>
      </c>
      <c r="AQ41" s="17">
        <v>9154.067069181534</v>
      </c>
      <c r="AR41" s="17">
        <v>9155.5613549011869</v>
      </c>
      <c r="AS41" s="17">
        <v>9279.1643869634299</v>
      </c>
      <c r="AT41" s="17">
        <v>9099.5021635032463</v>
      </c>
      <c r="AU41" s="17">
        <v>9179.6116969599661</v>
      </c>
      <c r="AV41" s="17">
        <v>9133.4245467502878</v>
      </c>
      <c r="AW41" s="17">
        <v>9200.5519924649834</v>
      </c>
      <c r="AX41" s="17">
        <v>9148.5593044443594</v>
      </c>
      <c r="AY41" s="17">
        <v>7977.9631442690488</v>
      </c>
      <c r="AZ41" s="17">
        <v>8280.7801741586754</v>
      </c>
      <c r="BA41" s="17">
        <v>8431.9307868548531</v>
      </c>
      <c r="BB41" s="17">
        <v>8404.2285340818544</v>
      </c>
      <c r="BC41" s="17">
        <v>8461.780628202896</v>
      </c>
      <c r="BD41" s="17">
        <v>8129.5161750903681</v>
      </c>
      <c r="BE41" s="17">
        <v>8270.2247655882165</v>
      </c>
      <c r="BF41" s="17">
        <v>8406.7388137758553</v>
      </c>
      <c r="BG41" s="17">
        <v>8641.5442052234757</v>
      </c>
    </row>
    <row r="42" spans="1:59" x14ac:dyDescent="0.2">
      <c r="A42" s="14" t="s">
        <v>64</v>
      </c>
      <c r="B42" s="15">
        <v>6080.5577271739749</v>
      </c>
      <c r="C42" s="15">
        <v>6128.1949651405603</v>
      </c>
      <c r="D42" s="15">
        <v>6158.8194738631501</v>
      </c>
      <c r="E42" s="15">
        <v>6209.8218001579889</v>
      </c>
      <c r="F42" s="15">
        <v>6149.0325142595711</v>
      </c>
      <c r="G42" s="15">
        <v>6044.7142000300528</v>
      </c>
      <c r="H42" s="15">
        <v>5872.8352957967418</v>
      </c>
      <c r="I42" s="15">
        <v>5916.4830794429954</v>
      </c>
      <c r="J42" s="15">
        <v>5837.4799735765782</v>
      </c>
      <c r="K42" s="15">
        <v>5811.0546555688325</v>
      </c>
      <c r="L42" s="16">
        <v>5719.7128095639255</v>
      </c>
      <c r="M42" s="15">
        <v>5829.1825115295587</v>
      </c>
      <c r="N42" s="15">
        <v>5891.5675176778195</v>
      </c>
      <c r="O42" s="15">
        <v>5813.7462133228128</v>
      </c>
      <c r="P42" s="15">
        <v>5957.7006761932189</v>
      </c>
      <c r="Q42" s="15">
        <v>6022.2325998038696</v>
      </c>
      <c r="R42" s="15">
        <v>5970.5284656610029</v>
      </c>
      <c r="S42" s="15">
        <v>6026.7453025512086</v>
      </c>
      <c r="T42" s="15">
        <v>6117.8737715055986</v>
      </c>
      <c r="U42" s="15">
        <v>6082.3329548029706</v>
      </c>
      <c r="V42" s="15">
        <v>6027.7157748368227</v>
      </c>
      <c r="W42" s="15">
        <v>6077.2593190020079</v>
      </c>
      <c r="X42" s="15">
        <v>6228.3235224301134</v>
      </c>
      <c r="Y42" s="15">
        <v>6288.1938283245845</v>
      </c>
      <c r="Z42" s="16">
        <v>6277.5302892346144</v>
      </c>
      <c r="AA42" s="17">
        <v>6259.859062182556</v>
      </c>
      <c r="AB42" s="16">
        <v>6366.5437896631229</v>
      </c>
      <c r="AC42" s="16">
        <v>6328.7454371652648</v>
      </c>
      <c r="AD42" s="17">
        <v>6263.7269386612415</v>
      </c>
      <c r="AE42" s="17">
        <v>6289.071525250306</v>
      </c>
      <c r="AF42" s="39">
        <v>6367.2831464665369</v>
      </c>
      <c r="AG42" s="17">
        <v>6515.0818455455774</v>
      </c>
      <c r="AH42" s="18">
        <v>6342.3188223923817</v>
      </c>
      <c r="AI42" s="18">
        <v>6334.6976644844053</v>
      </c>
      <c r="AJ42" s="18">
        <v>6376.5688477324411</v>
      </c>
      <c r="AK42" s="40">
        <v>6401.8799358360511</v>
      </c>
      <c r="AL42" s="18">
        <v>6453.9440214951919</v>
      </c>
      <c r="AM42" s="17">
        <v>6422.8048715896066</v>
      </c>
      <c r="AN42" s="17">
        <v>6573.9714850251676</v>
      </c>
      <c r="AO42" s="17">
        <v>6513.9146198909766</v>
      </c>
      <c r="AP42" s="17">
        <v>6512.8201413724764</v>
      </c>
      <c r="AQ42" s="17">
        <v>6502.7252292684043</v>
      </c>
      <c r="AR42" s="17">
        <v>6427.4776730306212</v>
      </c>
      <c r="AS42" s="17">
        <v>6526.3105005977541</v>
      </c>
      <c r="AT42" s="17">
        <v>6457.7789360431434</v>
      </c>
      <c r="AU42" s="17">
        <v>6424.2226842287864</v>
      </c>
      <c r="AV42" s="17">
        <v>6375.7485999601931</v>
      </c>
      <c r="AW42" s="17">
        <v>6448.2016993078278</v>
      </c>
      <c r="AX42" s="17">
        <v>6450.7547935165076</v>
      </c>
      <c r="AY42" s="17">
        <v>5727.2055907969007</v>
      </c>
      <c r="AZ42" s="17">
        <v>5850.4449520373273</v>
      </c>
      <c r="BA42" s="17">
        <v>5941.6178649998474</v>
      </c>
      <c r="BB42" s="17">
        <v>5965.8037283988178</v>
      </c>
      <c r="BC42" s="17">
        <v>5794.8150457738448</v>
      </c>
      <c r="BD42" s="17">
        <v>5509.0162437998524</v>
      </c>
      <c r="BE42" s="17">
        <v>5575.1478589052522</v>
      </c>
      <c r="BF42" s="17">
        <v>5731.843704520089</v>
      </c>
      <c r="BG42" s="17">
        <v>5827.5639380890152</v>
      </c>
    </row>
    <row r="43" spans="1:59" x14ac:dyDescent="0.2">
      <c r="A43" s="14" t="s">
        <v>65</v>
      </c>
      <c r="B43" s="15">
        <v>1339.1623890754238</v>
      </c>
      <c r="C43" s="15">
        <v>1346.9731802449783</v>
      </c>
      <c r="D43" s="15">
        <v>1266.1908476465162</v>
      </c>
      <c r="E43" s="15">
        <v>1343.5585462456502</v>
      </c>
      <c r="F43" s="15">
        <v>1272.623360897953</v>
      </c>
      <c r="G43" s="15">
        <v>1250.2314206547526</v>
      </c>
      <c r="H43" s="15">
        <v>1172.443253304685</v>
      </c>
      <c r="I43" s="15">
        <v>1275.2978620390497</v>
      </c>
      <c r="J43" s="15">
        <v>1236.985074585986</v>
      </c>
      <c r="K43" s="15">
        <v>1320.6797387245817</v>
      </c>
      <c r="L43" s="15">
        <v>1344.5434690833824</v>
      </c>
      <c r="M43" s="15">
        <v>1372.0581243352437</v>
      </c>
      <c r="N43" s="15">
        <v>1343.0092203961158</v>
      </c>
      <c r="O43" s="15">
        <v>1365.2195700653785</v>
      </c>
      <c r="P43" s="15">
        <v>1335.6785421571606</v>
      </c>
      <c r="Q43" s="15">
        <v>1326.7407681137909</v>
      </c>
      <c r="R43" s="15">
        <v>1320.8253579472575</v>
      </c>
      <c r="S43" s="15">
        <v>1321.0741969815622</v>
      </c>
      <c r="T43" s="15">
        <v>1389.9641096392884</v>
      </c>
      <c r="U43" s="15">
        <v>1435.2651508987879</v>
      </c>
      <c r="V43" s="15">
        <v>1409.5506603044385</v>
      </c>
      <c r="W43" s="15">
        <v>1417.0517189773495</v>
      </c>
      <c r="X43" s="15">
        <v>1345.8702663491317</v>
      </c>
      <c r="Y43" s="15">
        <v>1474.9488269241867</v>
      </c>
      <c r="Z43" s="16">
        <v>1374.5910241445761</v>
      </c>
      <c r="AA43" s="17">
        <v>1456.2946367077834</v>
      </c>
      <c r="AB43" s="16">
        <v>1466.6200928345127</v>
      </c>
      <c r="AC43" s="16">
        <v>1524.1056775292691</v>
      </c>
      <c r="AD43" s="17">
        <v>1535.1191570866174</v>
      </c>
      <c r="AE43" s="17">
        <v>1635.1011697538515</v>
      </c>
      <c r="AF43" s="27">
        <v>1685.806253290973</v>
      </c>
      <c r="AG43" s="17">
        <v>1665.2152929576998</v>
      </c>
      <c r="AH43" s="18">
        <v>1598.837916954144</v>
      </c>
      <c r="AI43" s="18">
        <v>1546.4982191888646</v>
      </c>
      <c r="AJ43" s="18">
        <v>1671.9157206523564</v>
      </c>
      <c r="AK43" s="18">
        <v>1717.6467458810635</v>
      </c>
      <c r="AL43" s="18">
        <v>1659.7784789222831</v>
      </c>
      <c r="AM43" s="17">
        <v>1734.1961037612552</v>
      </c>
      <c r="AN43" s="17">
        <v>1631.9924777161384</v>
      </c>
      <c r="AO43" s="17">
        <v>1724.3523536836901</v>
      </c>
      <c r="AP43" s="17">
        <v>1788.6712287726407</v>
      </c>
      <c r="AQ43" s="17">
        <v>1786.1056708302092</v>
      </c>
      <c r="AR43" s="17">
        <v>1891.7362136418126</v>
      </c>
      <c r="AS43" s="17">
        <v>1888.207849396161</v>
      </c>
      <c r="AT43" s="17">
        <v>1786.1440666665255</v>
      </c>
      <c r="AU43" s="17">
        <v>1884.3391517335542</v>
      </c>
      <c r="AV43" s="17">
        <v>1847.6639551060084</v>
      </c>
      <c r="AW43" s="17">
        <v>1853.7342124350091</v>
      </c>
      <c r="AX43" s="17">
        <v>1788.8398104632431</v>
      </c>
      <c r="AY43" s="17">
        <v>1466.0443749596875</v>
      </c>
      <c r="AZ43" s="17">
        <v>1598.300919722378</v>
      </c>
      <c r="BA43" s="17">
        <v>1619.6951076581795</v>
      </c>
      <c r="BB43" s="17">
        <v>1588.7734194977099</v>
      </c>
      <c r="BC43" s="17">
        <v>1739.9982568872708</v>
      </c>
      <c r="BD43" s="17">
        <v>1762.7384206610818</v>
      </c>
      <c r="BE43" s="17">
        <v>1732.2717625275152</v>
      </c>
      <c r="BF43" s="17">
        <v>1831.9200773338735</v>
      </c>
      <c r="BG43" s="17">
        <v>1949.9893370759801</v>
      </c>
    </row>
    <row r="44" spans="1:59" x14ac:dyDescent="0.2">
      <c r="A44" s="14" t="s">
        <v>66</v>
      </c>
      <c r="B44" s="15">
        <v>543.98851961303467</v>
      </c>
      <c r="C44" s="15">
        <v>563.1508487236888</v>
      </c>
      <c r="D44" s="15">
        <v>546.51732503907249</v>
      </c>
      <c r="E44" s="15">
        <v>562.60746892384861</v>
      </c>
      <c r="F44" s="15">
        <v>536.3285416405588</v>
      </c>
      <c r="G44" s="15">
        <v>530.54586861228609</v>
      </c>
      <c r="H44" s="15">
        <v>456.42391517511123</v>
      </c>
      <c r="I44" s="15">
        <v>433.55828029638053</v>
      </c>
      <c r="J44" s="15">
        <v>431.21863608433745</v>
      </c>
      <c r="K44" s="15">
        <v>433.66080289068731</v>
      </c>
      <c r="L44" s="15">
        <v>461.61508568757455</v>
      </c>
      <c r="M44" s="15">
        <v>433.07501973553144</v>
      </c>
      <c r="N44" s="15">
        <v>412.13916486809342</v>
      </c>
      <c r="O44" s="15">
        <v>426.17359255358735</v>
      </c>
      <c r="P44" s="15">
        <v>438.55998912928538</v>
      </c>
      <c r="Q44" s="15">
        <v>453.74075693626742</v>
      </c>
      <c r="R44" s="15">
        <v>468.49722166430638</v>
      </c>
      <c r="S44" s="15">
        <v>462.97038921707889</v>
      </c>
      <c r="T44" s="15">
        <v>466.96975301394588</v>
      </c>
      <c r="U44" s="15">
        <v>480.44869406178083</v>
      </c>
      <c r="V44" s="15">
        <v>509.87834662019753</v>
      </c>
      <c r="W44" s="15">
        <v>519.99551317306214</v>
      </c>
      <c r="X44" s="15">
        <v>508.38127137664389</v>
      </c>
      <c r="Y44" s="15">
        <v>503.11426465555758</v>
      </c>
      <c r="Z44" s="15">
        <v>496.34363952686527</v>
      </c>
      <c r="AA44" s="17">
        <v>462.80209604128333</v>
      </c>
      <c r="AB44" s="16">
        <v>479.31044310185672</v>
      </c>
      <c r="AC44" s="16">
        <v>514.11158006457185</v>
      </c>
      <c r="AD44" s="17">
        <v>602.78393312843548</v>
      </c>
      <c r="AE44" s="17">
        <v>583.50059767790594</v>
      </c>
      <c r="AF44" s="39">
        <v>588.99037523570007</v>
      </c>
      <c r="AG44" s="17">
        <v>572.34589342931804</v>
      </c>
      <c r="AH44" s="18">
        <v>598.21624458405734</v>
      </c>
      <c r="AI44" s="18">
        <v>590.19006186298736</v>
      </c>
      <c r="AJ44" s="18">
        <v>626.73557836707425</v>
      </c>
      <c r="AK44" s="18">
        <v>614.09789919181935</v>
      </c>
      <c r="AL44" s="18">
        <v>597.19886092883303</v>
      </c>
      <c r="AM44" s="17">
        <v>570.98482318976994</v>
      </c>
      <c r="AN44" s="17">
        <v>558.39225218130446</v>
      </c>
      <c r="AO44" s="17">
        <v>582.01703768039522</v>
      </c>
      <c r="AP44" s="17">
        <v>561.35688896972624</v>
      </c>
      <c r="AQ44" s="17">
        <v>565.41962981726135</v>
      </c>
      <c r="AR44" s="17">
        <v>565.11491721119614</v>
      </c>
      <c r="AS44" s="17">
        <v>564.34761397463296</v>
      </c>
      <c r="AT44" s="17">
        <v>559.22087763824038</v>
      </c>
      <c r="AU44" s="17">
        <v>593.96675685059427</v>
      </c>
      <c r="AV44" s="17">
        <v>617.94158869190039</v>
      </c>
      <c r="AW44" s="17">
        <v>583.36540003376547</v>
      </c>
      <c r="AX44" s="17">
        <v>577.43903086109174</v>
      </c>
      <c r="AY44" s="17">
        <v>527.9845048587498</v>
      </c>
      <c r="AZ44" s="17">
        <v>578.32875194692133</v>
      </c>
      <c r="BA44" s="17">
        <v>561.4946327880532</v>
      </c>
      <c r="BB44" s="17">
        <v>564.44156672533063</v>
      </c>
      <c r="BC44" s="17">
        <v>609.90682306747408</v>
      </c>
      <c r="BD44" s="17">
        <v>590.93906487042204</v>
      </c>
      <c r="BE44" s="17">
        <v>635.2105261776378</v>
      </c>
      <c r="BF44" s="17">
        <v>595.375805112889</v>
      </c>
      <c r="BG44" s="17">
        <v>597.46124387995565</v>
      </c>
    </row>
    <row r="45" spans="1:59" x14ac:dyDescent="0.2">
      <c r="A45" s="14" t="s">
        <v>67</v>
      </c>
      <c r="B45" s="15">
        <v>271.97275994398785</v>
      </c>
      <c r="C45" s="15">
        <v>280.51491257895401</v>
      </c>
      <c r="D45" s="15">
        <v>296.83860072037407</v>
      </c>
      <c r="E45" s="15">
        <v>291.84488914288431</v>
      </c>
      <c r="F45" s="15">
        <v>299.70688013088073</v>
      </c>
      <c r="G45" s="15">
        <v>270.90662880995086</v>
      </c>
      <c r="H45" s="15">
        <v>271.65220460164852</v>
      </c>
      <c r="I45" s="15">
        <v>271.66700260693261</v>
      </c>
      <c r="J45" s="15">
        <v>303.87121587142474</v>
      </c>
      <c r="K45" s="15">
        <v>274.51052916065851</v>
      </c>
      <c r="L45" s="15">
        <v>262.62343930740491</v>
      </c>
      <c r="M45" s="15">
        <v>280.11344794737914</v>
      </c>
      <c r="N45" s="15">
        <v>273.19307278821174</v>
      </c>
      <c r="O45" s="15">
        <v>271.62560268840758</v>
      </c>
      <c r="P45" s="15">
        <v>255.4696997277689</v>
      </c>
      <c r="Q45" s="15">
        <v>270.94179271848969</v>
      </c>
      <c r="R45" s="15">
        <v>283.67018752089905</v>
      </c>
      <c r="S45" s="15">
        <v>281.95480221144368</v>
      </c>
      <c r="T45" s="15">
        <v>282.65951944937444</v>
      </c>
      <c r="U45" s="15">
        <v>252.14284791234911</v>
      </c>
      <c r="V45" s="15">
        <v>258.690972910357</v>
      </c>
      <c r="W45" s="15">
        <v>243.04329076396763</v>
      </c>
      <c r="X45" s="15">
        <v>253.61241237177532</v>
      </c>
      <c r="Y45" s="15">
        <v>240.63811089832842</v>
      </c>
      <c r="Z45" s="15">
        <v>253.51320426391763</v>
      </c>
      <c r="AA45" s="18">
        <v>286.4983586111623</v>
      </c>
      <c r="AB45" s="16">
        <v>227.26898906092114</v>
      </c>
      <c r="AC45" s="16">
        <v>276.2955828553014</v>
      </c>
      <c r="AD45" s="17">
        <v>294.39732751299528</v>
      </c>
      <c r="AE45" s="17">
        <v>291.35009587011984</v>
      </c>
      <c r="AF45" s="17">
        <v>274.21643239612916</v>
      </c>
      <c r="AG45" s="17">
        <v>270.14083989575681</v>
      </c>
      <c r="AH45" s="18">
        <v>295.53446986506106</v>
      </c>
      <c r="AI45" s="18">
        <v>320.20688727150724</v>
      </c>
      <c r="AJ45" s="18">
        <v>285.26047229560885</v>
      </c>
      <c r="AK45" s="18">
        <v>303.68090102808799</v>
      </c>
      <c r="AL45" s="40">
        <v>318.84792469790659</v>
      </c>
      <c r="AM45" s="17">
        <v>293.80851547559763</v>
      </c>
      <c r="AN45" s="17">
        <v>302.69770067756355</v>
      </c>
      <c r="AO45" s="17">
        <v>279.7679178301529</v>
      </c>
      <c r="AP45" s="17">
        <v>292.52981197772539</v>
      </c>
      <c r="AQ45" s="17">
        <v>299.81653926568555</v>
      </c>
      <c r="AR45" s="17">
        <v>271.23255101757326</v>
      </c>
      <c r="AS45" s="17">
        <v>300.29842299488109</v>
      </c>
      <c r="AT45" s="17">
        <v>296.35828315531944</v>
      </c>
      <c r="AU45" s="17">
        <v>277.08310414702555</v>
      </c>
      <c r="AV45" s="17">
        <v>292.07040299219869</v>
      </c>
      <c r="AW45" s="17">
        <v>315.25068068831411</v>
      </c>
      <c r="AX45" s="17">
        <v>331.52566960353334</v>
      </c>
      <c r="AY45" s="17">
        <v>256.72867365372935</v>
      </c>
      <c r="AZ45" s="17">
        <v>253.70555045205168</v>
      </c>
      <c r="BA45" s="17">
        <v>309.12318140876363</v>
      </c>
      <c r="BB45" s="17">
        <v>285.20981945998386</v>
      </c>
      <c r="BC45" s="17">
        <v>317.06050247431574</v>
      </c>
      <c r="BD45" s="17">
        <v>266.82244575899779</v>
      </c>
      <c r="BE45" s="17">
        <v>327.59461797781239</v>
      </c>
      <c r="BF45" s="17">
        <v>247.5992268089885</v>
      </c>
      <c r="BG45" s="17">
        <v>266.5296861784708</v>
      </c>
    </row>
    <row r="46" spans="1:59" s="11" customFormat="1" ht="12" x14ac:dyDescent="0.25">
      <c r="A46" s="7" t="s">
        <v>68</v>
      </c>
      <c r="B46" s="8">
        <v>2119.0303617894597</v>
      </c>
      <c r="C46" s="8">
        <v>2036.1829151087175</v>
      </c>
      <c r="D46" s="8">
        <v>2116.2403355458937</v>
      </c>
      <c r="E46" s="8">
        <v>1940.6247293626932</v>
      </c>
      <c r="F46" s="8">
        <v>2182.5093185603496</v>
      </c>
      <c r="G46" s="8">
        <v>2223.348679126052</v>
      </c>
      <c r="H46" s="8">
        <v>2315.751644162664</v>
      </c>
      <c r="I46" s="8">
        <v>2335.0750021350627</v>
      </c>
      <c r="J46" s="8">
        <v>2378.4679605225947</v>
      </c>
      <c r="K46" s="8">
        <v>2373.6011943148592</v>
      </c>
      <c r="L46" s="8">
        <v>2389.8672326719225</v>
      </c>
      <c r="M46" s="8">
        <v>2230.0550319471799</v>
      </c>
      <c r="N46" s="8">
        <v>2284.7733846838237</v>
      </c>
      <c r="O46" s="8">
        <v>2414.6199233079042</v>
      </c>
      <c r="P46" s="8">
        <v>2372.2521464314523</v>
      </c>
      <c r="Q46" s="8">
        <v>2282.0356728258926</v>
      </c>
      <c r="R46" s="8">
        <v>2429.2105912988313</v>
      </c>
      <c r="S46" s="8">
        <v>2431.5196167089885</v>
      </c>
      <c r="T46" s="8">
        <v>2508.1092203303465</v>
      </c>
      <c r="U46" s="8">
        <v>2382.5146516342802</v>
      </c>
      <c r="V46" s="8">
        <v>2535.902170537503</v>
      </c>
      <c r="W46" s="8">
        <v>2528.2143602419978</v>
      </c>
      <c r="X46" s="8">
        <v>2502.9275612713614</v>
      </c>
      <c r="Y46" s="8">
        <v>2453.7142353458466</v>
      </c>
      <c r="Z46" s="8">
        <v>2607.1251589530939</v>
      </c>
      <c r="AA46" s="13">
        <v>2637.9015494674668</v>
      </c>
      <c r="AB46" s="12">
        <v>2614.4958793663386</v>
      </c>
      <c r="AC46" s="12">
        <v>2494.8816339073715</v>
      </c>
      <c r="AD46" s="6">
        <v>2807.7045302702422</v>
      </c>
      <c r="AE46" s="6">
        <v>2650.3927397145517</v>
      </c>
      <c r="AF46" s="6">
        <v>2738.2924080433513</v>
      </c>
      <c r="AG46" s="6">
        <v>2621.2222946142074</v>
      </c>
      <c r="AH46" s="13">
        <v>2891.3408281750167</v>
      </c>
      <c r="AI46" s="13">
        <v>2863.6446982161119</v>
      </c>
      <c r="AJ46" s="13">
        <v>3018.4679469287876</v>
      </c>
      <c r="AK46" s="13">
        <v>2928.9258007453454</v>
      </c>
      <c r="AL46" s="13">
        <v>3164.8146969717818</v>
      </c>
      <c r="AM46" s="13">
        <v>3169.2194086588397</v>
      </c>
      <c r="AN46" s="17">
        <v>3188.1516804083758</v>
      </c>
      <c r="AO46" s="17">
        <v>2997.704132436349</v>
      </c>
      <c r="AP46" s="17">
        <v>3064.9346800815956</v>
      </c>
      <c r="AQ46" s="17">
        <v>3096.8625013973056</v>
      </c>
      <c r="AR46" s="17">
        <v>3193.7829898941613</v>
      </c>
      <c r="AS46" s="17">
        <v>3112.5003667759302</v>
      </c>
      <c r="AT46" s="17">
        <v>3219.1795316591679</v>
      </c>
      <c r="AU46" s="17">
        <v>3405.7735873260672</v>
      </c>
      <c r="AV46" s="17">
        <v>3490.609498531524</v>
      </c>
      <c r="AW46" s="17">
        <v>3431.4414130789992</v>
      </c>
      <c r="AX46" s="17">
        <v>3606.5522849714062</v>
      </c>
      <c r="AY46" s="17">
        <v>2257.8871353422105</v>
      </c>
      <c r="AZ46" s="17">
        <v>3480.2314420551666</v>
      </c>
      <c r="BA46" s="17">
        <v>3788.909152522373</v>
      </c>
      <c r="BB46" s="17">
        <v>3840.8093545385054</v>
      </c>
      <c r="BC46" s="17">
        <v>4046.5434098790311</v>
      </c>
      <c r="BD46" s="17">
        <v>3986.0424850680915</v>
      </c>
      <c r="BE46" s="17">
        <v>4045.5103576701504</v>
      </c>
      <c r="BF46" s="17">
        <v>4136.8680541013655</v>
      </c>
      <c r="BG46" s="17">
        <v>4185.2172993616696</v>
      </c>
    </row>
    <row r="47" spans="1:59" s="11" customFormat="1" ht="12" x14ac:dyDescent="0.25">
      <c r="A47" s="7" t="s">
        <v>69</v>
      </c>
      <c r="B47" s="8">
        <v>4956.4482118957903</v>
      </c>
      <c r="C47" s="8">
        <v>5035.9713605304414</v>
      </c>
      <c r="D47" s="8">
        <v>5087.7370180302796</v>
      </c>
      <c r="E47" s="8">
        <v>5205.0993288035697</v>
      </c>
      <c r="F47" s="8">
        <v>5194.7500029889343</v>
      </c>
      <c r="G47" s="8">
        <v>5397.1165374472112</v>
      </c>
      <c r="H47" s="8">
        <v>5710.2960242069303</v>
      </c>
      <c r="I47" s="8">
        <v>5648.7917932170703</v>
      </c>
      <c r="J47" s="8">
        <v>5776.9521482183209</v>
      </c>
      <c r="K47" s="8">
        <v>5831.0763810089757</v>
      </c>
      <c r="L47" s="8">
        <v>5949.4180402512293</v>
      </c>
      <c r="M47" s="8">
        <v>6065.929908626028</v>
      </c>
      <c r="N47" s="8">
        <v>6088.5314300773925</v>
      </c>
      <c r="O47" s="8">
        <v>6085.1382051329856</v>
      </c>
      <c r="P47" s="8">
        <v>6100.9270740456559</v>
      </c>
      <c r="Q47" s="8">
        <v>6188.0686941886079</v>
      </c>
      <c r="R47" s="8">
        <v>6154.4318573346354</v>
      </c>
      <c r="S47" s="8">
        <v>6186.88125368289</v>
      </c>
      <c r="T47" s="8">
        <v>6029.9056287975018</v>
      </c>
      <c r="U47" s="8">
        <v>6245.7923289859809</v>
      </c>
      <c r="V47" s="8">
        <v>6220.0408049049447</v>
      </c>
      <c r="W47" s="8">
        <v>6260.1111125888319</v>
      </c>
      <c r="X47" s="8">
        <v>6291.1485743989015</v>
      </c>
      <c r="Y47" s="8">
        <v>6253.2028160366663</v>
      </c>
      <c r="Z47" s="8">
        <v>6288.8913410176701</v>
      </c>
      <c r="AA47" s="13">
        <v>6278.6148945707764</v>
      </c>
      <c r="AB47" s="8">
        <v>6312.5828851658953</v>
      </c>
      <c r="AC47" s="12">
        <v>6412.2871978471603</v>
      </c>
      <c r="AD47" s="6">
        <v>6130.5207482318083</v>
      </c>
      <c r="AE47" s="6">
        <v>6269.2301917031436</v>
      </c>
      <c r="AF47" s="6">
        <v>6149.6807981240372</v>
      </c>
      <c r="AG47" s="6">
        <v>6245.4175374385059</v>
      </c>
      <c r="AH47" s="13">
        <v>6248.5907115424588</v>
      </c>
      <c r="AI47" s="13">
        <v>6405.7510084510195</v>
      </c>
      <c r="AJ47" s="13">
        <v>6166.2190788183852</v>
      </c>
      <c r="AK47" s="13">
        <v>6259.8273279023624</v>
      </c>
      <c r="AL47" s="13">
        <v>6112.7724928871939</v>
      </c>
      <c r="AM47" s="13">
        <v>6198.0432727459238</v>
      </c>
      <c r="AN47" s="17">
        <v>6215.303397081756</v>
      </c>
      <c r="AO47" s="17">
        <v>6452.2023348718258</v>
      </c>
      <c r="AP47" s="17">
        <v>6409.5049975618485</v>
      </c>
      <c r="AQ47" s="17">
        <v>6459.1535705211381</v>
      </c>
      <c r="AR47" s="17">
        <v>6440.2678937924638</v>
      </c>
      <c r="AS47" s="17">
        <v>6474.9913530898248</v>
      </c>
      <c r="AT47" s="17">
        <v>6625.3811503870947</v>
      </c>
      <c r="AU47" s="17">
        <v>6436.4425686796758</v>
      </c>
      <c r="AV47" s="17">
        <v>6474.9265241005724</v>
      </c>
      <c r="AW47" s="17">
        <v>6541.7721001006457</v>
      </c>
      <c r="AX47" s="17">
        <v>6494.1901211788945</v>
      </c>
      <c r="AY47" s="17">
        <v>9089.2151947285165</v>
      </c>
      <c r="AZ47" s="17">
        <v>7639.4187270802195</v>
      </c>
      <c r="BA47" s="17">
        <v>7253.4853676165012</v>
      </c>
      <c r="BB47" s="17">
        <v>7303.2681611109128</v>
      </c>
      <c r="BC47" s="17">
        <v>7114.4090585443801</v>
      </c>
      <c r="BD47" s="17">
        <v>7582.0422532732764</v>
      </c>
      <c r="BE47" s="17">
        <v>7455.6590485113866</v>
      </c>
      <c r="BF47" s="17">
        <v>7302.0654440097269</v>
      </c>
      <c r="BG47" s="17">
        <v>7093.4256887938482</v>
      </c>
    </row>
    <row r="48" spans="1:59" x14ac:dyDescent="0.2">
      <c r="A48" s="14" t="s">
        <v>70</v>
      </c>
      <c r="B48" s="15">
        <v>464.6188555672004</v>
      </c>
      <c r="C48" s="15">
        <v>436.54376676504734</v>
      </c>
      <c r="D48" s="15">
        <v>435.93728017413326</v>
      </c>
      <c r="E48" s="15">
        <v>506.03594328901289</v>
      </c>
      <c r="F48" s="15">
        <v>509.43573467636725</v>
      </c>
      <c r="G48" s="15">
        <v>657.00546348866487</v>
      </c>
      <c r="H48" s="15">
        <v>724.30875512561249</v>
      </c>
      <c r="I48" s="15">
        <v>726.77031013254918</v>
      </c>
      <c r="J48" s="15">
        <v>830.20971483718745</v>
      </c>
      <c r="K48" s="15">
        <v>877.68808370051556</v>
      </c>
      <c r="L48" s="15">
        <v>903.23408242561311</v>
      </c>
      <c r="M48" s="15">
        <v>968.64345824784084</v>
      </c>
      <c r="N48" s="15">
        <v>999.95963257251265</v>
      </c>
      <c r="O48" s="15">
        <v>1010.7799506139332</v>
      </c>
      <c r="P48" s="15">
        <v>976.03930816844047</v>
      </c>
      <c r="Q48" s="15">
        <v>1053.4056091710863</v>
      </c>
      <c r="R48" s="15">
        <v>1077.9788285967879</v>
      </c>
      <c r="S48" s="15">
        <v>1013.4518915468877</v>
      </c>
      <c r="T48" s="15">
        <v>972.28852250780312</v>
      </c>
      <c r="U48" s="15">
        <v>1014.8921290867781</v>
      </c>
      <c r="V48" s="15">
        <v>1058.2747026645968</v>
      </c>
      <c r="W48" s="15">
        <v>1090.4426652932457</v>
      </c>
      <c r="X48" s="15">
        <v>1069.484500460406</v>
      </c>
      <c r="Y48" s="15">
        <v>1025.1404955026924</v>
      </c>
      <c r="Z48" s="15">
        <v>1111.5056033716103</v>
      </c>
      <c r="AA48" s="18">
        <v>1135.6044493790212</v>
      </c>
      <c r="AB48" s="15">
        <v>1175.5856164083748</v>
      </c>
      <c r="AC48" s="16">
        <v>1126.9269641354408</v>
      </c>
      <c r="AD48" s="17">
        <v>1058.9429492488971</v>
      </c>
      <c r="AE48" s="17">
        <v>1066.0891085615115</v>
      </c>
      <c r="AF48" s="17">
        <v>990.74488975451948</v>
      </c>
      <c r="AG48" s="17">
        <v>985.03844399112518</v>
      </c>
      <c r="AH48" s="18">
        <v>1128.1417003294505</v>
      </c>
      <c r="AI48" s="18">
        <v>1157.1207266908114</v>
      </c>
      <c r="AJ48" s="18">
        <v>989.41007057150307</v>
      </c>
      <c r="AK48" s="18">
        <v>1003.1202437238618</v>
      </c>
      <c r="AL48" s="40">
        <v>1044.0828915479331</v>
      </c>
      <c r="AM48" s="18">
        <v>1072.3085935906249</v>
      </c>
      <c r="AN48" s="17">
        <v>1078.4886248971025</v>
      </c>
      <c r="AO48" s="18">
        <v>1124.665941012626</v>
      </c>
      <c r="AP48" s="17">
        <v>1222.9596094015692</v>
      </c>
      <c r="AQ48" s="17">
        <v>1270.4633186175686</v>
      </c>
      <c r="AR48" s="17">
        <v>1212.5290269139375</v>
      </c>
      <c r="AS48" s="17">
        <v>1263.4446846186152</v>
      </c>
      <c r="AT48" s="17">
        <v>1370.6758327521479</v>
      </c>
      <c r="AU48" s="17">
        <v>1235.2528469927579</v>
      </c>
      <c r="AV48" s="17">
        <v>1332.5558288225586</v>
      </c>
      <c r="AW48" s="17">
        <v>1350.2857414737464</v>
      </c>
      <c r="AX48" s="17">
        <v>1351.0021969413719</v>
      </c>
      <c r="AY48" s="17">
        <v>1194.4824993964658</v>
      </c>
      <c r="AZ48" s="17">
        <v>1248.4942123698563</v>
      </c>
      <c r="BA48" s="17">
        <v>1326.2230800110592</v>
      </c>
      <c r="BB48" s="17">
        <v>1438.5833980421853</v>
      </c>
      <c r="BC48" s="17">
        <v>1462.1888304282929</v>
      </c>
      <c r="BD48" s="17">
        <v>1776.482411235442</v>
      </c>
      <c r="BE48" s="17">
        <v>1712.5309634654354</v>
      </c>
      <c r="BF48" s="17">
        <v>1720.3195116253619</v>
      </c>
      <c r="BG48" s="17">
        <v>1679.9327745151641</v>
      </c>
    </row>
    <row r="49" spans="1:59" x14ac:dyDescent="0.2">
      <c r="A49" s="14" t="s">
        <v>71</v>
      </c>
      <c r="B49" s="15">
        <v>4491.8293563285852</v>
      </c>
      <c r="C49" s="15">
        <v>4599.4275937653756</v>
      </c>
      <c r="D49" s="15">
        <v>4651.7997378561695</v>
      </c>
      <c r="E49" s="15">
        <v>4699.0633855145634</v>
      </c>
      <c r="F49" s="15">
        <v>4685.3142683125707</v>
      </c>
      <c r="G49" s="15">
        <v>4740.1110739585365</v>
      </c>
      <c r="H49" s="15">
        <v>4985.987269081309</v>
      </c>
      <c r="I49" s="15">
        <v>4922.0214830845289</v>
      </c>
      <c r="J49" s="15">
        <v>4946.7424333811023</v>
      </c>
      <c r="K49" s="15">
        <v>4953.3882973084574</v>
      </c>
      <c r="L49" s="15">
        <v>5046.1839578255867</v>
      </c>
      <c r="M49" s="15">
        <v>5097.2864503781666</v>
      </c>
      <c r="N49" s="15">
        <v>5088.5717975048929</v>
      </c>
      <c r="O49" s="15">
        <v>5074.3582545190447</v>
      </c>
      <c r="P49" s="15">
        <v>5124.8877658772253</v>
      </c>
      <c r="Q49" s="15">
        <v>5134.6630850174997</v>
      </c>
      <c r="R49" s="15">
        <v>5076.4530287378329</v>
      </c>
      <c r="S49" s="15">
        <v>5173.4293621360275</v>
      </c>
      <c r="T49" s="15">
        <v>5057.6171062897074</v>
      </c>
      <c r="U49" s="15">
        <v>5230.9001998991725</v>
      </c>
      <c r="V49" s="15">
        <v>5161.766102240349</v>
      </c>
      <c r="W49" s="15">
        <v>5169.6684472955958</v>
      </c>
      <c r="X49" s="15">
        <v>5221.664073938503</v>
      </c>
      <c r="Y49" s="15">
        <v>5228.0623205339889</v>
      </c>
      <c r="Z49" s="15">
        <v>5177.3857376460355</v>
      </c>
      <c r="AA49" s="18">
        <v>5143.0104451917368</v>
      </c>
      <c r="AB49" s="15">
        <v>5136.9972687575064</v>
      </c>
      <c r="AC49" s="15">
        <v>5285.3602337117482</v>
      </c>
      <c r="AD49" s="17">
        <v>5071.5777989829257</v>
      </c>
      <c r="AE49" s="17">
        <v>5203.1410831416088</v>
      </c>
      <c r="AF49" s="17">
        <v>5158.9359083695335</v>
      </c>
      <c r="AG49" s="17">
        <v>5260.3790934473718</v>
      </c>
      <c r="AH49" s="18">
        <v>5120.4490112129824</v>
      </c>
      <c r="AI49" s="18">
        <v>5248.6302817602045</v>
      </c>
      <c r="AJ49" s="18">
        <v>5176.8090082468925</v>
      </c>
      <c r="AK49" s="18">
        <v>5256.7070841784771</v>
      </c>
      <c r="AL49" s="18">
        <v>5068.6896013392497</v>
      </c>
      <c r="AM49" s="18">
        <v>5125.7346791553073</v>
      </c>
      <c r="AN49" s="18">
        <v>5136.814772184629</v>
      </c>
      <c r="AO49" s="18">
        <v>5327.5363938591818</v>
      </c>
      <c r="AP49" s="18">
        <v>5186.5453881602707</v>
      </c>
      <c r="AQ49" s="17">
        <v>5188.6902519035566</v>
      </c>
      <c r="AR49" s="17">
        <v>5227.7388668785143</v>
      </c>
      <c r="AS49" s="17">
        <v>5211.5466684712228</v>
      </c>
      <c r="AT49" s="17">
        <v>5254.7053176349618</v>
      </c>
      <c r="AU49" s="17">
        <v>5201.1897216869338</v>
      </c>
      <c r="AV49" s="17">
        <v>5142.3706952780221</v>
      </c>
      <c r="AW49" s="17">
        <v>5191.4863586268975</v>
      </c>
      <c r="AX49" s="17">
        <v>5143.1879242375235</v>
      </c>
      <c r="AY49" s="17">
        <v>7894.7326953320344</v>
      </c>
      <c r="AZ49" s="17">
        <v>6390.9245147103456</v>
      </c>
      <c r="BA49" s="17">
        <v>5927.2622876054575</v>
      </c>
      <c r="BB49" s="17">
        <v>5864.6847630687162</v>
      </c>
      <c r="BC49" s="17">
        <v>5652.2202281160853</v>
      </c>
      <c r="BD49" s="17">
        <v>5805.5598420378119</v>
      </c>
      <c r="BE49" s="17">
        <v>5743.1280850459398</v>
      </c>
      <c r="BF49" s="17">
        <v>5581.7459323843477</v>
      </c>
      <c r="BG49" s="17">
        <v>5413.4929142786978</v>
      </c>
    </row>
    <row r="50" spans="1:59" ht="12" x14ac:dyDescent="0.25">
      <c r="A50" s="7" t="s">
        <v>72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8"/>
      <c r="AB50" s="15"/>
      <c r="AC50" s="15"/>
      <c r="AD50" s="18"/>
      <c r="AE50" s="6"/>
      <c r="AF50" s="17" t="s">
        <v>60</v>
      </c>
      <c r="AG50" s="17"/>
      <c r="AH50" s="18"/>
      <c r="AI50" s="18"/>
      <c r="AJ50" s="13"/>
      <c r="AK50" s="18"/>
      <c r="AL50" s="18"/>
      <c r="AM50" s="18" t="s">
        <v>60</v>
      </c>
      <c r="AN50" s="18"/>
      <c r="AO50" s="13"/>
      <c r="AP50" s="18"/>
      <c r="AQ50" s="17" t="s">
        <v>60</v>
      </c>
      <c r="AR50" s="6"/>
      <c r="AS50" s="17"/>
      <c r="AT50" s="17"/>
      <c r="AU50" s="17"/>
      <c r="AV50" s="17"/>
      <c r="AW50" s="17"/>
      <c r="AX50" s="17"/>
      <c r="AY50" s="17" t="s">
        <v>60</v>
      </c>
      <c r="AZ50" s="17"/>
      <c r="BA50" s="17" t="s">
        <v>60</v>
      </c>
      <c r="BB50" s="17"/>
      <c r="BC50" s="17"/>
      <c r="BD50" s="17"/>
      <c r="BE50" s="17"/>
      <c r="BF50" s="17"/>
      <c r="BG50" s="17"/>
    </row>
    <row r="51" spans="1:59" x14ac:dyDescent="0.2">
      <c r="A51" s="14" t="s">
        <v>73</v>
      </c>
      <c r="B51" s="19">
        <v>20.5</v>
      </c>
      <c r="C51" s="19">
        <v>19.7</v>
      </c>
      <c r="D51" s="19">
        <v>20.399999999999999</v>
      </c>
      <c r="E51" s="19">
        <v>18.8</v>
      </c>
      <c r="F51" s="19">
        <v>20.9</v>
      </c>
      <c r="G51" s="19">
        <v>21.5</v>
      </c>
      <c r="H51" s="19">
        <v>23</v>
      </c>
      <c r="I51" s="19">
        <v>22.8</v>
      </c>
      <c r="J51" s="19">
        <v>23.3</v>
      </c>
      <c r="K51" s="19">
        <v>23.2</v>
      </c>
      <c r="L51" s="19">
        <v>23.5</v>
      </c>
      <c r="M51" s="19">
        <v>22</v>
      </c>
      <c r="N51" s="19">
        <v>22.4</v>
      </c>
      <c r="O51" s="19">
        <v>23.5</v>
      </c>
      <c r="P51" s="19">
        <v>22.9</v>
      </c>
      <c r="Q51" s="19">
        <v>22</v>
      </c>
      <c r="R51" s="19">
        <v>23.2</v>
      </c>
      <c r="S51" s="19">
        <v>23.1</v>
      </c>
      <c r="T51" s="19">
        <v>23.3</v>
      </c>
      <c r="U51" s="19">
        <v>22.4</v>
      </c>
      <c r="V51" s="19">
        <v>23.6</v>
      </c>
      <c r="W51" s="19">
        <v>23.4</v>
      </c>
      <c r="X51" s="19">
        <v>23.1</v>
      </c>
      <c r="Y51" s="19">
        <v>22.4</v>
      </c>
      <c r="Z51" s="20">
        <v>23.7</v>
      </c>
      <c r="AA51" s="20">
        <v>23.8</v>
      </c>
      <c r="AB51" s="19">
        <v>23.4</v>
      </c>
      <c r="AC51" s="20">
        <v>22.4</v>
      </c>
      <c r="AD51" s="19">
        <v>24.4</v>
      </c>
      <c r="AE51" s="21">
        <v>23.1</v>
      </c>
      <c r="AF51" s="21">
        <v>23.5</v>
      </c>
      <c r="AG51" s="21">
        <v>22.5</v>
      </c>
      <c r="AH51" s="20">
        <v>24.7</v>
      </c>
      <c r="AI51" s="20">
        <v>24.6</v>
      </c>
      <c r="AJ51" s="19">
        <v>25.2</v>
      </c>
      <c r="AK51" s="19">
        <v>24.5</v>
      </c>
      <c r="AL51" s="19">
        <v>26</v>
      </c>
      <c r="AM51" s="19">
        <v>26</v>
      </c>
      <c r="AN51" s="19">
        <v>26</v>
      </c>
      <c r="AO51" s="19">
        <v>24.8</v>
      </c>
      <c r="AP51" s="19">
        <v>25.1</v>
      </c>
      <c r="AQ51" s="22">
        <v>25.3</v>
      </c>
      <c r="AR51" s="22">
        <v>25.9</v>
      </c>
      <c r="AS51" s="22">
        <v>25.1</v>
      </c>
      <c r="AT51" s="22">
        <v>26.1</v>
      </c>
      <c r="AU51" s="22">
        <v>27.1</v>
      </c>
      <c r="AV51" s="22">
        <v>27.7</v>
      </c>
      <c r="AW51" s="22">
        <v>27.2</v>
      </c>
      <c r="AX51" s="22">
        <v>28.3</v>
      </c>
      <c r="AY51" s="22">
        <v>22.1</v>
      </c>
      <c r="AZ51" s="22">
        <v>29.6</v>
      </c>
      <c r="BA51" s="22">
        <v>31</v>
      </c>
      <c r="BB51" s="22">
        <v>31.4</v>
      </c>
      <c r="BC51" s="22">
        <v>32.4</v>
      </c>
      <c r="BD51" s="22">
        <v>32.9</v>
      </c>
      <c r="BE51" s="22">
        <v>32.799999999999997</v>
      </c>
      <c r="BF51" s="22">
        <v>33</v>
      </c>
      <c r="BG51" s="22">
        <v>32.6</v>
      </c>
    </row>
    <row r="52" spans="1:59" x14ac:dyDescent="0.2">
      <c r="A52" s="14" t="s">
        <v>74</v>
      </c>
      <c r="B52" s="19">
        <v>53.8</v>
      </c>
      <c r="C52" s="19">
        <v>54.1</v>
      </c>
      <c r="D52" s="19">
        <v>53.4</v>
      </c>
      <c r="E52" s="19">
        <v>54.1</v>
      </c>
      <c r="F52" s="19">
        <v>52.8</v>
      </c>
      <c r="G52" s="19">
        <v>51.5</v>
      </c>
      <c r="H52" s="19">
        <v>49.2</v>
      </c>
      <c r="I52" s="19">
        <v>49.7</v>
      </c>
      <c r="J52" s="19">
        <v>48.9</v>
      </c>
      <c r="K52" s="19">
        <v>48.9</v>
      </c>
      <c r="L52" s="19">
        <v>48.3</v>
      </c>
      <c r="M52" s="19">
        <v>48.8</v>
      </c>
      <c r="N52" s="19">
        <v>48.6</v>
      </c>
      <c r="O52" s="19">
        <v>48.1</v>
      </c>
      <c r="P52" s="19">
        <v>48.5</v>
      </c>
      <c r="Q52" s="19">
        <v>48.8</v>
      </c>
      <c r="R52" s="19">
        <v>48.4</v>
      </c>
      <c r="S52" s="19">
        <v>48.4</v>
      </c>
      <c r="T52" s="19">
        <v>49.2</v>
      </c>
      <c r="U52" s="19">
        <v>48.9</v>
      </c>
      <c r="V52" s="19">
        <v>48.4</v>
      </c>
      <c r="W52" s="19">
        <v>48.4</v>
      </c>
      <c r="X52" s="19">
        <v>48.7</v>
      </c>
      <c r="Y52" s="19">
        <v>49.4</v>
      </c>
      <c r="Z52" s="20">
        <v>48.6</v>
      </c>
      <c r="AA52" s="20">
        <v>48.7</v>
      </c>
      <c r="AB52" s="19">
        <v>48.9</v>
      </c>
      <c r="AC52" s="23">
        <v>49.2</v>
      </c>
      <c r="AD52" s="19">
        <v>49.3</v>
      </c>
      <c r="AE52" s="21">
        <v>49.7</v>
      </c>
      <c r="AF52" s="21">
        <v>50.1</v>
      </c>
      <c r="AG52" s="21">
        <v>50.4</v>
      </c>
      <c r="AH52" s="20">
        <v>49.2</v>
      </c>
      <c r="AI52" s="20">
        <v>48.7</v>
      </c>
      <c r="AJ52" s="19">
        <v>49.4</v>
      </c>
      <c r="AK52" s="19">
        <v>49.6</v>
      </c>
      <c r="AL52" s="19">
        <v>49.3</v>
      </c>
      <c r="AM52" s="19">
        <v>49.1</v>
      </c>
      <c r="AN52" s="19">
        <v>49.1</v>
      </c>
      <c r="AO52" s="19">
        <v>49.1</v>
      </c>
      <c r="AP52" s="19">
        <v>49.1</v>
      </c>
      <c r="AQ52" s="22">
        <v>48.9</v>
      </c>
      <c r="AR52" s="22">
        <v>48.7</v>
      </c>
      <c r="AS52" s="22">
        <v>49.2</v>
      </c>
      <c r="AT52" s="22">
        <v>48</v>
      </c>
      <c r="AU52" s="22">
        <v>48.3</v>
      </c>
      <c r="AV52" s="22">
        <v>47.8</v>
      </c>
      <c r="AW52" s="22">
        <v>48</v>
      </c>
      <c r="AX52" s="22">
        <v>47.5</v>
      </c>
      <c r="AY52" s="22">
        <v>41.3</v>
      </c>
      <c r="AZ52" s="22">
        <v>42.7</v>
      </c>
      <c r="BA52" s="22">
        <v>43.3</v>
      </c>
      <c r="BB52" s="22">
        <v>43</v>
      </c>
      <c r="BC52" s="22">
        <v>43.1</v>
      </c>
      <c r="BD52" s="22">
        <v>41.3</v>
      </c>
      <c r="BE52" s="22">
        <v>41.8</v>
      </c>
      <c r="BF52" s="22">
        <v>42.4</v>
      </c>
      <c r="BG52" s="22">
        <v>43.4</v>
      </c>
    </row>
    <row r="53" spans="1:59" x14ac:dyDescent="0.2">
      <c r="A53" s="14" t="s">
        <v>75</v>
      </c>
      <c r="B53" s="19">
        <v>67.599999999999994</v>
      </c>
      <c r="C53" s="19">
        <v>67.3</v>
      </c>
      <c r="D53" s="19">
        <v>67.099999999999994</v>
      </c>
      <c r="E53" s="19">
        <v>66.5</v>
      </c>
      <c r="F53" s="19">
        <v>66.8</v>
      </c>
      <c r="G53" s="19">
        <v>65.7</v>
      </c>
      <c r="H53" s="19">
        <v>63.9</v>
      </c>
      <c r="I53" s="19">
        <v>64.400000000000006</v>
      </c>
      <c r="J53" s="19">
        <v>63.8</v>
      </c>
      <c r="K53" s="19">
        <v>63.7</v>
      </c>
      <c r="L53" s="24">
        <v>63.1</v>
      </c>
      <c r="M53" s="19">
        <v>62.6</v>
      </c>
      <c r="N53" s="19">
        <v>62.6</v>
      </c>
      <c r="O53" s="19">
        <v>62.8</v>
      </c>
      <c r="P53" s="19">
        <v>62.9</v>
      </c>
      <c r="Q53" s="19">
        <v>62.6</v>
      </c>
      <c r="R53" s="19">
        <v>63</v>
      </c>
      <c r="S53" s="19">
        <v>63</v>
      </c>
      <c r="T53" s="19">
        <v>64.099999999999994</v>
      </c>
      <c r="U53" s="19">
        <v>63</v>
      </c>
      <c r="V53" s="19">
        <v>63.3</v>
      </c>
      <c r="W53" s="19">
        <v>63.3</v>
      </c>
      <c r="X53" s="19">
        <v>63.3</v>
      </c>
      <c r="Y53" s="19">
        <v>63.7</v>
      </c>
      <c r="Z53" s="20">
        <v>63.6</v>
      </c>
      <c r="AA53" s="20">
        <v>63.9</v>
      </c>
      <c r="AB53" s="19">
        <v>63.9</v>
      </c>
      <c r="AC53" s="23">
        <v>63.5</v>
      </c>
      <c r="AD53" s="25">
        <v>65.2</v>
      </c>
      <c r="AE53" s="21">
        <v>64.599999999999994</v>
      </c>
      <c r="AF53" s="21">
        <v>65.5</v>
      </c>
      <c r="AG53" s="21">
        <v>65.099999999999994</v>
      </c>
      <c r="AH53" s="20">
        <v>65.2</v>
      </c>
      <c r="AI53" s="20">
        <v>64.5</v>
      </c>
      <c r="AJ53" s="24">
        <v>66</v>
      </c>
      <c r="AK53" s="19">
        <v>65.7</v>
      </c>
      <c r="AL53" s="19">
        <v>66.599999999999994</v>
      </c>
      <c r="AM53" s="19">
        <v>66.3</v>
      </c>
      <c r="AN53" s="19">
        <v>66.400000000000006</v>
      </c>
      <c r="AO53" s="19">
        <v>65.2</v>
      </c>
      <c r="AP53" s="19">
        <v>65.599999999999994</v>
      </c>
      <c r="AQ53" s="22">
        <v>65.5</v>
      </c>
      <c r="AR53" s="22">
        <v>65.7</v>
      </c>
      <c r="AS53" s="22">
        <v>65.7</v>
      </c>
      <c r="AT53" s="22">
        <v>65</v>
      </c>
      <c r="AU53" s="22">
        <v>66.2</v>
      </c>
      <c r="AV53" s="22">
        <v>66.099999999999994</v>
      </c>
      <c r="AW53" s="22">
        <v>65.900000000000006</v>
      </c>
      <c r="AX53" s="22">
        <v>66.3</v>
      </c>
      <c r="AY53" s="22">
        <v>53</v>
      </c>
      <c r="AZ53" s="22">
        <v>60.6</v>
      </c>
      <c r="BA53" s="22">
        <v>62.8</v>
      </c>
      <c r="BB53" s="22">
        <v>62.6</v>
      </c>
      <c r="BC53" s="22">
        <v>63.7</v>
      </c>
      <c r="BD53" s="22">
        <v>61.5</v>
      </c>
      <c r="BE53" s="22">
        <v>62.3</v>
      </c>
      <c r="BF53" s="22">
        <v>63.2</v>
      </c>
      <c r="BG53" s="22">
        <v>64.400000000000006</v>
      </c>
    </row>
    <row r="54" spans="1:59" ht="13.2" x14ac:dyDescent="0.25">
      <c r="A54" s="46" t="s">
        <v>78</v>
      </c>
      <c r="AC54" s="47"/>
      <c r="AD54" s="47"/>
      <c r="AG54" s="47"/>
      <c r="AK54" s="48"/>
      <c r="BD54" s="47"/>
      <c r="BE54" s="47"/>
      <c r="BF54" s="47"/>
      <c r="BG54" s="47"/>
    </row>
    <row r="55" spans="1:59" ht="13.2" x14ac:dyDescent="0.25">
      <c r="A55" s="49" t="s">
        <v>79</v>
      </c>
      <c r="AC55" s="47"/>
      <c r="AD55" s="47"/>
      <c r="AG55" s="47"/>
      <c r="AK55" s="48"/>
      <c r="BD55" s="47"/>
      <c r="BE55" s="47"/>
      <c r="BF55" s="47"/>
      <c r="BG55" s="47"/>
    </row>
    <row r="56" spans="1:59" ht="13.2" x14ac:dyDescent="0.25">
      <c r="AC56" s="47"/>
      <c r="AD56" s="47"/>
      <c r="AG56" s="47"/>
      <c r="AK56" s="48"/>
      <c r="BD56" s="47"/>
      <c r="BE56" s="47"/>
      <c r="BF56" s="47"/>
      <c r="BG56" s="47"/>
    </row>
    <row r="57" spans="1:59" ht="13.2" x14ac:dyDescent="0.25">
      <c r="AC57" s="47"/>
      <c r="AD57" s="47"/>
      <c r="AG57" s="50"/>
      <c r="AK57" s="48"/>
      <c r="BD57" s="47"/>
      <c r="BE57" s="47"/>
      <c r="BF57" s="47"/>
      <c r="BG57" s="47"/>
    </row>
    <row r="58" spans="1:59" ht="13.2" x14ac:dyDescent="0.25">
      <c r="AC58" s="47"/>
      <c r="AD58" s="47"/>
      <c r="AG58" s="50"/>
      <c r="AK58" s="48"/>
      <c r="BD58" s="47"/>
      <c r="BE58" s="47"/>
      <c r="BF58" s="47"/>
      <c r="BG58" s="47"/>
    </row>
    <row r="59" spans="1:59" ht="13.2" x14ac:dyDescent="0.25">
      <c r="AC59" s="47"/>
      <c r="AD59" s="47"/>
      <c r="AG59" s="50"/>
      <c r="AK59" s="48"/>
      <c r="BD59" s="47"/>
      <c r="BE59" s="47"/>
      <c r="BF59" s="47"/>
      <c r="BG59" s="47"/>
    </row>
    <row r="60" spans="1:59" ht="13.2" x14ac:dyDescent="0.25">
      <c r="AC60" s="47"/>
      <c r="AD60" s="47"/>
      <c r="AG60" s="50"/>
      <c r="AK60" s="48"/>
      <c r="BD60" s="47"/>
      <c r="BE60" s="47"/>
      <c r="BF60" s="47"/>
      <c r="BG60" s="47"/>
    </row>
    <row r="61" spans="1:59" ht="13.2" x14ac:dyDescent="0.25">
      <c r="AC61" s="47"/>
      <c r="AD61" s="47"/>
      <c r="AG61" s="50"/>
      <c r="AK61" s="48"/>
      <c r="BD61" s="47"/>
      <c r="BE61" s="47"/>
      <c r="BF61" s="47"/>
      <c r="BG61" s="47"/>
    </row>
    <row r="62" spans="1:59" ht="13.2" x14ac:dyDescent="0.25">
      <c r="AC62" s="47"/>
      <c r="AD62" s="47"/>
      <c r="AG62" s="50"/>
      <c r="AK62" s="48"/>
      <c r="BD62" s="47"/>
      <c r="BE62" s="47"/>
      <c r="BF62" s="47"/>
      <c r="BG62" s="47"/>
    </row>
    <row r="63" spans="1:59" ht="13.2" x14ac:dyDescent="0.25">
      <c r="AC63" s="47"/>
      <c r="AD63" s="47"/>
      <c r="AG63" s="50"/>
      <c r="AK63" s="50"/>
      <c r="BD63" s="47"/>
      <c r="BE63" s="47"/>
      <c r="BF63" s="47"/>
      <c r="BG63" s="47"/>
    </row>
    <row r="64" spans="1:59" ht="13.2" x14ac:dyDescent="0.25">
      <c r="AC64" s="47"/>
      <c r="AD64" s="47"/>
      <c r="AG64" s="50"/>
      <c r="AK64" s="50"/>
      <c r="BD64" s="47"/>
      <c r="BE64" s="47"/>
      <c r="BF64" s="47"/>
      <c r="BG64" s="47"/>
    </row>
    <row r="65" spans="29:59" ht="13.2" x14ac:dyDescent="0.25">
      <c r="AC65" s="47"/>
      <c r="AD65" s="47"/>
      <c r="AG65" s="50"/>
      <c r="AK65" s="50"/>
      <c r="BD65" s="47"/>
      <c r="BE65" s="47"/>
      <c r="BF65" s="47"/>
      <c r="BG65" s="47"/>
    </row>
    <row r="66" spans="29:59" ht="13.2" x14ac:dyDescent="0.25">
      <c r="AC66" s="47"/>
      <c r="AD66" s="47"/>
      <c r="AG66" s="50"/>
      <c r="AK66" s="50"/>
      <c r="BD66" s="47"/>
      <c r="BE66" s="47"/>
      <c r="BF66" s="47"/>
      <c r="BG66" s="47"/>
    </row>
    <row r="67" spans="29:59" ht="13.2" x14ac:dyDescent="0.25">
      <c r="AC67" s="47"/>
      <c r="AD67" s="47"/>
      <c r="AG67" s="50"/>
      <c r="AK67" s="50"/>
      <c r="BD67" s="47"/>
      <c r="BE67" s="47"/>
      <c r="BF67" s="47"/>
      <c r="BG67" s="47"/>
    </row>
    <row r="68" spans="29:59" ht="13.2" x14ac:dyDescent="0.25">
      <c r="AC68" s="47"/>
      <c r="AD68" s="47"/>
      <c r="AG68" s="50"/>
      <c r="AK68" s="50"/>
      <c r="BD68" s="47"/>
      <c r="BE68" s="47"/>
      <c r="BF68" s="47"/>
      <c r="BG68" s="47"/>
    </row>
    <row r="69" spans="29:59" ht="13.2" x14ac:dyDescent="0.25">
      <c r="AC69" s="47"/>
      <c r="AD69" s="47"/>
      <c r="AG69" s="50"/>
      <c r="AK69" s="50"/>
      <c r="BD69" s="47"/>
      <c r="BE69" s="47"/>
      <c r="BF69" s="47"/>
      <c r="BG69" s="47"/>
    </row>
    <row r="70" spans="29:59" ht="13.2" x14ac:dyDescent="0.25">
      <c r="AC70" s="47"/>
      <c r="AD70" s="47"/>
      <c r="AG70" s="50"/>
      <c r="AK70" s="50"/>
      <c r="BD70" s="47"/>
      <c r="BE70" s="47"/>
      <c r="BF70" s="47"/>
      <c r="BG70" s="47"/>
    </row>
    <row r="71" spans="29:59" ht="13.2" x14ac:dyDescent="0.25">
      <c r="AC71" s="47"/>
      <c r="AD71" s="47"/>
      <c r="AG71" s="50"/>
      <c r="AK71" s="50"/>
      <c r="BD71" s="47"/>
      <c r="BE71" s="47"/>
      <c r="BF71" s="47"/>
      <c r="BG71" s="47"/>
    </row>
    <row r="72" spans="29:59" ht="13.2" x14ac:dyDescent="0.25">
      <c r="AC72" s="47"/>
      <c r="AD72" s="47"/>
      <c r="AG72" s="50"/>
      <c r="AK72" s="50"/>
      <c r="BD72" s="47"/>
      <c r="BE72" s="47"/>
      <c r="BF72" s="47"/>
      <c r="BG72" s="47"/>
    </row>
    <row r="73" spans="29:59" ht="13.2" x14ac:dyDescent="0.25">
      <c r="AC73" s="47"/>
      <c r="AD73" s="47"/>
      <c r="AG73" s="50"/>
      <c r="AK73" s="50"/>
      <c r="BD73" s="47"/>
      <c r="BE73" s="47"/>
      <c r="BF73" s="47"/>
      <c r="BG73" s="47"/>
    </row>
    <row r="74" spans="29:59" ht="13.2" x14ac:dyDescent="0.25">
      <c r="AC74" s="47"/>
      <c r="AD74" s="47"/>
      <c r="AG74" s="50"/>
      <c r="AK74" s="50"/>
      <c r="BD74" s="47"/>
      <c r="BE74" s="47"/>
      <c r="BF74" s="47"/>
      <c r="BG74" s="47"/>
    </row>
    <row r="75" spans="29:59" ht="13.2" x14ac:dyDescent="0.25">
      <c r="AC75" s="47"/>
      <c r="AD75" s="47"/>
      <c r="AG75" s="50"/>
      <c r="AK75" s="50"/>
      <c r="BD75" s="47"/>
      <c r="BE75" s="47"/>
      <c r="BF75" s="47"/>
      <c r="BG75" s="47"/>
    </row>
    <row r="76" spans="29:59" ht="13.2" x14ac:dyDescent="0.25">
      <c r="AC76" s="47"/>
      <c r="AD76" s="47"/>
      <c r="AG76" s="50"/>
      <c r="AK76" s="50"/>
      <c r="BD76" s="47"/>
      <c r="BE76" s="47"/>
      <c r="BF76" s="47"/>
      <c r="BG76" s="47"/>
    </row>
    <row r="77" spans="29:59" ht="13.2" x14ac:dyDescent="0.25">
      <c r="AC77" s="47"/>
      <c r="AD77" s="47"/>
      <c r="AG77" s="50"/>
      <c r="AK77" s="50"/>
      <c r="BD77" s="47"/>
      <c r="BE77" s="47"/>
      <c r="BF77" s="47"/>
      <c r="BG77" s="47"/>
    </row>
    <row r="78" spans="29:59" ht="13.2" x14ac:dyDescent="0.25">
      <c r="AC78" s="47"/>
      <c r="AD78" s="47"/>
      <c r="AG78" s="50"/>
      <c r="AK78" s="50"/>
      <c r="BD78" s="47"/>
      <c r="BE78" s="47"/>
      <c r="BF78" s="47"/>
      <c r="BG78" s="47"/>
    </row>
    <row r="79" spans="29:59" ht="13.2" x14ac:dyDescent="0.25">
      <c r="AC79" s="47"/>
      <c r="AD79" s="47"/>
      <c r="AG79" s="50"/>
      <c r="AK79" s="50"/>
      <c r="BD79" s="47"/>
      <c r="BE79" s="47"/>
      <c r="BF79" s="47"/>
      <c r="BG79" s="47"/>
    </row>
    <row r="80" spans="29:59" ht="13.2" x14ac:dyDescent="0.25">
      <c r="AC80" s="47"/>
      <c r="AD80" s="47"/>
      <c r="AG80" s="50"/>
      <c r="AK80" s="50"/>
      <c r="BD80" s="47"/>
      <c r="BE80" s="47"/>
      <c r="BF80" s="47"/>
      <c r="BG80" s="47"/>
    </row>
    <row r="81" spans="29:59" ht="13.2" x14ac:dyDescent="0.25">
      <c r="AC81" s="47"/>
      <c r="AD81" s="47"/>
      <c r="AG81" s="50"/>
      <c r="AK81" s="50"/>
      <c r="BD81" s="47"/>
      <c r="BE81" s="47"/>
      <c r="BF81" s="47"/>
      <c r="BG81" s="47"/>
    </row>
    <row r="82" spans="29:59" ht="13.2" x14ac:dyDescent="0.25">
      <c r="AC82" s="47"/>
      <c r="AD82" s="47"/>
      <c r="AG82" s="50"/>
      <c r="AK82" s="50"/>
      <c r="BD82" s="47"/>
      <c r="BE82" s="47"/>
      <c r="BF82" s="47"/>
      <c r="BG82" s="47"/>
    </row>
    <row r="83" spans="29:59" ht="13.2" x14ac:dyDescent="0.25">
      <c r="AC83" s="47"/>
      <c r="AD83" s="47"/>
      <c r="AG83" s="50"/>
      <c r="AK83" s="50"/>
      <c r="BD83" s="47"/>
      <c r="BE83" s="47"/>
      <c r="BF83" s="47"/>
      <c r="BG83" s="47"/>
    </row>
    <row r="84" spans="29:59" ht="13.2" x14ac:dyDescent="0.25">
      <c r="AC84" s="47"/>
      <c r="AD84" s="47"/>
      <c r="AG84" s="50"/>
      <c r="AK84" s="50"/>
      <c r="BD84" s="47"/>
      <c r="BE84" s="47"/>
      <c r="BF84" s="47"/>
      <c r="BG84" s="47"/>
    </row>
    <row r="85" spans="29:59" ht="13.2" x14ac:dyDescent="0.25">
      <c r="AC85" s="47"/>
      <c r="AD85" s="47"/>
      <c r="AG85" s="50"/>
      <c r="AK85" s="50"/>
      <c r="BD85" s="47"/>
      <c r="BE85" s="47"/>
      <c r="BF85" s="47"/>
      <c r="BG85" s="47"/>
    </row>
    <row r="86" spans="29:59" ht="13.2" x14ac:dyDescent="0.25">
      <c r="AC86" s="47"/>
      <c r="AD86" s="47"/>
      <c r="AG86" s="50"/>
      <c r="AK86" s="50"/>
      <c r="BD86" s="47"/>
      <c r="BE86" s="47"/>
      <c r="BF86" s="47"/>
      <c r="BG86" s="47"/>
    </row>
    <row r="87" spans="29:59" ht="13.2" x14ac:dyDescent="0.25">
      <c r="AC87" s="47"/>
      <c r="AD87" s="47"/>
      <c r="AG87" s="50"/>
      <c r="AK87" s="50"/>
      <c r="BD87" s="47"/>
      <c r="BE87" s="47"/>
      <c r="BF87" s="47"/>
      <c r="BG87" s="47"/>
    </row>
    <row r="88" spans="29:59" ht="13.2" x14ac:dyDescent="0.25">
      <c r="AD88" s="47"/>
      <c r="AG88" s="50"/>
      <c r="AK88" s="50"/>
      <c r="BD88" s="47"/>
      <c r="BE88" s="47"/>
      <c r="BF88" s="47"/>
      <c r="BG88" s="47"/>
    </row>
    <row r="89" spans="29:59" ht="13.2" x14ac:dyDescent="0.25">
      <c r="AD89" s="47"/>
      <c r="AG89" s="50"/>
      <c r="AK89" s="50"/>
      <c r="BD89" s="47"/>
      <c r="BE89" s="47"/>
      <c r="BF89" s="47"/>
      <c r="BG89" s="47"/>
    </row>
    <row r="90" spans="29:59" ht="13.2" x14ac:dyDescent="0.25">
      <c r="AD90" s="47"/>
      <c r="AG90" s="50"/>
      <c r="AK90" s="50"/>
      <c r="BD90" s="47"/>
      <c r="BE90" s="47"/>
      <c r="BF90" s="47"/>
      <c r="BG90" s="47"/>
    </row>
    <row r="91" spans="29:59" ht="13.2" x14ac:dyDescent="0.25">
      <c r="AG91" s="50"/>
      <c r="AK91" s="50"/>
      <c r="BD91" s="47"/>
      <c r="BE91" s="47"/>
      <c r="BF91" s="47"/>
      <c r="BG91" s="47"/>
    </row>
    <row r="92" spans="29:59" ht="13.2" x14ac:dyDescent="0.25">
      <c r="AG92" s="50"/>
      <c r="AK92" s="50"/>
      <c r="BD92" s="47"/>
      <c r="BE92" s="47"/>
      <c r="BF92" s="47"/>
      <c r="BG92" s="47"/>
    </row>
    <row r="93" spans="29:59" ht="13.2" x14ac:dyDescent="0.25">
      <c r="AG93" s="50"/>
      <c r="AK93" s="50"/>
      <c r="BD93" s="47"/>
      <c r="BE93" s="47"/>
      <c r="BF93" s="47"/>
      <c r="BG93" s="47"/>
    </row>
    <row r="94" spans="29:59" ht="13.2" x14ac:dyDescent="0.25">
      <c r="AG94" s="50"/>
      <c r="AK94" s="50"/>
      <c r="BD94" s="47"/>
      <c r="BE94" s="47"/>
      <c r="BF94" s="47"/>
      <c r="BG94" s="47"/>
    </row>
    <row r="95" spans="29:59" ht="13.2" x14ac:dyDescent="0.25">
      <c r="AG95" s="50"/>
      <c r="AK95" s="50"/>
      <c r="BD95" s="47"/>
      <c r="BE95" s="47"/>
      <c r="BF95" s="47"/>
      <c r="BG95" s="47"/>
    </row>
    <row r="96" spans="29:59" ht="13.2" x14ac:dyDescent="0.25">
      <c r="AG96" s="50"/>
      <c r="AK96" s="50"/>
      <c r="BD96" s="47"/>
      <c r="BE96" s="47"/>
      <c r="BF96" s="47"/>
      <c r="BG96" s="47"/>
    </row>
    <row r="97" spans="33:59" ht="13.2" x14ac:dyDescent="0.25">
      <c r="AG97" s="50"/>
      <c r="AK97" s="50"/>
      <c r="BD97" s="47"/>
      <c r="BE97" s="47"/>
      <c r="BF97" s="47"/>
      <c r="BG97" s="47"/>
    </row>
    <row r="98" spans="33:59" ht="13.2" x14ac:dyDescent="0.25">
      <c r="AG98" s="50"/>
      <c r="AK98" s="50"/>
      <c r="BD98" s="47"/>
      <c r="BE98" s="47"/>
      <c r="BF98" s="47"/>
      <c r="BG98" s="47"/>
    </row>
    <row r="99" spans="33:59" ht="13.2" x14ac:dyDescent="0.25">
      <c r="AG99" s="50"/>
      <c r="AK99" s="50"/>
      <c r="BD99" s="47"/>
      <c r="BE99" s="47"/>
      <c r="BF99" s="47"/>
      <c r="BG99" s="47"/>
    </row>
    <row r="100" spans="33:59" ht="13.2" x14ac:dyDescent="0.25">
      <c r="AK100" s="50"/>
      <c r="BD100" s="47"/>
      <c r="BE100" s="47"/>
      <c r="BF100" s="47"/>
      <c r="BG100" s="47"/>
    </row>
    <row r="101" spans="33:59" ht="13.2" x14ac:dyDescent="0.25">
      <c r="AK101" s="50"/>
      <c r="BD101" s="47"/>
      <c r="BE101" s="47"/>
      <c r="BF101" s="47"/>
      <c r="BG101" s="47"/>
    </row>
    <row r="102" spans="33:59" ht="13.2" x14ac:dyDescent="0.25">
      <c r="AK102" s="50"/>
      <c r="BD102" s="47"/>
      <c r="BE102" s="47"/>
      <c r="BF102" s="47"/>
      <c r="BG102" s="47"/>
    </row>
    <row r="103" spans="33:59" ht="13.2" x14ac:dyDescent="0.25">
      <c r="AK103" s="50"/>
      <c r="BD103" s="47"/>
      <c r="BE103" s="47"/>
      <c r="BF103" s="47"/>
      <c r="BG103" s="47"/>
    </row>
    <row r="104" spans="33:59" ht="13.2" x14ac:dyDescent="0.25">
      <c r="AK104" s="50"/>
      <c r="BD104" s="47"/>
      <c r="BE104" s="47"/>
      <c r="BF104" s="47"/>
      <c r="BG104" s="47"/>
    </row>
    <row r="105" spans="33:59" ht="13.2" x14ac:dyDescent="0.25">
      <c r="AK105" s="50"/>
      <c r="BD105" s="52"/>
      <c r="BE105" s="47"/>
      <c r="BF105" s="47"/>
      <c r="BG105" s="47"/>
    </row>
    <row r="106" spans="33:59" ht="13.2" x14ac:dyDescent="0.25">
      <c r="AK106" s="50"/>
      <c r="BD106" s="52"/>
      <c r="BE106" s="47"/>
      <c r="BF106" s="47"/>
      <c r="BG106" s="47"/>
    </row>
    <row r="107" spans="33:59" ht="13.2" x14ac:dyDescent="0.25">
      <c r="AK107" s="50"/>
      <c r="BD107" s="52"/>
      <c r="BE107" s="47"/>
      <c r="BF107" s="47"/>
      <c r="BG107" s="47"/>
    </row>
    <row r="108" spans="33:59" ht="13.2" x14ac:dyDescent="0.25">
      <c r="AK108" s="50"/>
      <c r="BD108" s="52"/>
      <c r="BE108" s="52"/>
      <c r="BF108" s="47"/>
      <c r="BG108" s="47"/>
    </row>
    <row r="109" spans="33:59" ht="13.2" x14ac:dyDescent="0.25">
      <c r="AK109" s="50"/>
      <c r="BD109" s="52"/>
      <c r="BE109" s="52"/>
      <c r="BF109" s="47"/>
      <c r="BG109" s="47"/>
    </row>
    <row r="110" spans="33:59" ht="13.2" x14ac:dyDescent="0.25">
      <c r="AK110" s="50"/>
      <c r="BD110" s="52"/>
      <c r="BE110" s="52"/>
      <c r="BF110" s="47"/>
      <c r="BG110" s="47"/>
    </row>
    <row r="111" spans="33:59" ht="13.2" x14ac:dyDescent="0.25">
      <c r="AK111" s="50"/>
      <c r="BD111" s="52"/>
      <c r="BE111" s="52"/>
      <c r="BF111" s="52"/>
      <c r="BG111" s="47"/>
    </row>
    <row r="112" spans="33:59" ht="13.2" x14ac:dyDescent="0.25">
      <c r="AK112" s="50"/>
      <c r="BD112" s="52"/>
      <c r="BE112" s="52"/>
      <c r="BF112" s="52"/>
      <c r="BG112" s="47"/>
    </row>
    <row r="113" spans="37:59" ht="13.2" x14ac:dyDescent="0.25">
      <c r="AK113" s="50"/>
      <c r="BD113" s="52"/>
      <c r="BE113" s="52"/>
      <c r="BF113" s="52"/>
      <c r="BG113" s="47"/>
    </row>
    <row r="114" spans="37:59" ht="13.2" x14ac:dyDescent="0.25">
      <c r="AK114" s="50"/>
      <c r="BD114" s="52"/>
      <c r="BE114" s="52"/>
      <c r="BF114" s="52"/>
      <c r="BG114" s="47"/>
    </row>
    <row r="115" spans="37:59" ht="13.2" x14ac:dyDescent="0.25">
      <c r="BD115" s="52"/>
      <c r="BE115" s="52"/>
      <c r="BF115" s="52"/>
      <c r="BG115" s="47"/>
    </row>
    <row r="116" spans="37:59" ht="13.2" x14ac:dyDescent="0.25">
      <c r="BD116" s="52"/>
      <c r="BE116" s="52"/>
      <c r="BF116" s="52"/>
      <c r="BG116" s="47"/>
    </row>
    <row r="117" spans="37:59" ht="13.2" x14ac:dyDescent="0.25">
      <c r="BD117" s="52"/>
      <c r="BE117" s="52"/>
      <c r="BF117" s="52"/>
      <c r="BG117" s="52"/>
    </row>
    <row r="118" spans="37:59" ht="13.2" x14ac:dyDescent="0.25">
      <c r="BD118" s="52"/>
      <c r="BE118" s="52"/>
      <c r="BF118" s="52"/>
      <c r="BG118" s="52"/>
    </row>
    <row r="119" spans="37:59" ht="13.2" x14ac:dyDescent="0.25">
      <c r="BD119" s="52"/>
      <c r="BE119" s="52"/>
      <c r="BF119" s="52"/>
      <c r="BG119" s="52"/>
    </row>
    <row r="120" spans="37:59" ht="13.2" x14ac:dyDescent="0.25">
      <c r="BD120" s="52"/>
      <c r="BE120" s="52"/>
      <c r="BF120" s="52"/>
      <c r="BG120" s="52"/>
    </row>
    <row r="121" spans="37:59" ht="13.2" x14ac:dyDescent="0.25">
      <c r="BD121" s="52"/>
      <c r="BE121" s="52"/>
      <c r="BF121" s="52"/>
      <c r="BG121" s="52"/>
    </row>
    <row r="122" spans="37:59" ht="13.2" x14ac:dyDescent="0.25">
      <c r="BD122" s="52"/>
      <c r="BE122" s="52"/>
      <c r="BF122" s="52"/>
      <c r="BG122" s="52"/>
    </row>
    <row r="123" spans="37:59" ht="13.2" x14ac:dyDescent="0.25">
      <c r="BD123" s="52"/>
      <c r="BE123" s="52"/>
      <c r="BF123" s="52"/>
      <c r="BG123" s="52"/>
    </row>
    <row r="124" spans="37:59" ht="13.2" x14ac:dyDescent="0.25">
      <c r="BD124" s="52"/>
      <c r="BE124" s="52"/>
      <c r="BF124" s="52"/>
      <c r="BG124" s="52"/>
    </row>
    <row r="125" spans="37:59" ht="13.2" x14ac:dyDescent="0.25">
      <c r="BD125" s="52"/>
      <c r="BE125" s="52"/>
      <c r="BF125" s="52"/>
      <c r="BG125" s="52"/>
    </row>
    <row r="126" spans="37:59" ht="13.2" x14ac:dyDescent="0.25">
      <c r="BD126" s="52"/>
      <c r="BE126" s="52"/>
      <c r="BF126" s="52"/>
      <c r="BG126" s="52"/>
    </row>
    <row r="127" spans="37:59" ht="13.2" x14ac:dyDescent="0.25">
      <c r="BD127" s="52"/>
      <c r="BE127" s="52"/>
      <c r="BF127" s="52"/>
      <c r="BG127" s="52"/>
    </row>
    <row r="128" spans="37:59" ht="13.2" x14ac:dyDescent="0.25">
      <c r="BD128" s="52"/>
      <c r="BE128" s="52"/>
      <c r="BF128" s="52"/>
      <c r="BG128" s="52"/>
    </row>
    <row r="129" spans="56:59" ht="13.2" x14ac:dyDescent="0.25">
      <c r="BD129" s="50"/>
      <c r="BE129" s="52"/>
      <c r="BF129" s="52"/>
      <c r="BG129" s="52"/>
    </row>
    <row r="130" spans="56:59" ht="13.2" x14ac:dyDescent="0.25">
      <c r="BD130" s="50"/>
      <c r="BE130" s="52"/>
      <c r="BF130" s="52"/>
      <c r="BG130" s="52"/>
    </row>
    <row r="131" spans="56:59" ht="13.2" x14ac:dyDescent="0.25">
      <c r="BD131" s="50"/>
      <c r="BE131" s="52"/>
      <c r="BF131" s="52"/>
      <c r="BG131" s="52"/>
    </row>
    <row r="132" spans="56:59" ht="13.2" x14ac:dyDescent="0.25">
      <c r="BD132" s="50"/>
      <c r="BE132" s="50"/>
      <c r="BF132" s="52"/>
      <c r="BG132" s="52"/>
    </row>
    <row r="133" spans="56:59" ht="13.2" x14ac:dyDescent="0.25">
      <c r="BD133" s="50"/>
      <c r="BE133" s="50"/>
      <c r="BF133" s="52"/>
      <c r="BG133" s="52"/>
    </row>
    <row r="134" spans="56:59" ht="13.2" x14ac:dyDescent="0.25">
      <c r="BD134" s="50"/>
      <c r="BE134" s="50"/>
      <c r="BF134" s="52"/>
      <c r="BG134" s="52"/>
    </row>
    <row r="135" spans="56:59" ht="13.2" x14ac:dyDescent="0.25">
      <c r="BD135" s="50"/>
      <c r="BE135" s="50"/>
      <c r="BF135" s="50"/>
      <c r="BG135" s="52"/>
    </row>
    <row r="136" spans="56:59" ht="13.2" x14ac:dyDescent="0.25">
      <c r="BD136" s="50"/>
      <c r="BE136" s="50"/>
      <c r="BF136" s="50"/>
      <c r="BG136" s="52"/>
    </row>
    <row r="137" spans="56:59" ht="13.2" x14ac:dyDescent="0.25">
      <c r="BD137" s="50"/>
      <c r="BE137" s="50"/>
      <c r="BF137" s="50"/>
      <c r="BG137" s="52"/>
    </row>
    <row r="138" spans="56:59" ht="13.2" x14ac:dyDescent="0.25">
      <c r="BD138" s="50"/>
      <c r="BE138" s="50"/>
      <c r="BF138" s="50"/>
      <c r="BG138" s="52"/>
    </row>
    <row r="139" spans="56:59" ht="13.2" x14ac:dyDescent="0.25">
      <c r="BD139" s="50"/>
      <c r="BE139" s="50"/>
      <c r="BF139" s="50"/>
      <c r="BG139" s="52"/>
    </row>
    <row r="140" spans="56:59" ht="13.2" x14ac:dyDescent="0.25">
      <c r="BD140" s="50"/>
      <c r="BE140" s="50"/>
      <c r="BF140" s="50"/>
      <c r="BG140" s="52"/>
    </row>
    <row r="141" spans="56:59" ht="13.2" x14ac:dyDescent="0.25">
      <c r="BD141" s="50"/>
      <c r="BE141" s="50"/>
      <c r="BF141" s="50"/>
      <c r="BG141" s="50"/>
    </row>
    <row r="142" spans="56:59" ht="13.2" x14ac:dyDescent="0.25">
      <c r="BD142" s="50"/>
      <c r="BE142" s="50"/>
      <c r="BF142" s="50"/>
      <c r="BG142" s="50"/>
    </row>
    <row r="143" spans="56:59" ht="13.2" x14ac:dyDescent="0.25">
      <c r="BD143" s="50"/>
      <c r="BE143" s="50"/>
      <c r="BF143" s="50"/>
      <c r="BG143" s="50"/>
    </row>
    <row r="144" spans="56:59" ht="13.2" x14ac:dyDescent="0.25">
      <c r="BD144" s="50"/>
      <c r="BE144" s="50"/>
      <c r="BF144" s="50"/>
      <c r="BG144" s="50"/>
    </row>
    <row r="145" spans="57:59" ht="13.2" x14ac:dyDescent="0.25">
      <c r="BE145" s="50"/>
      <c r="BF145" s="50"/>
      <c r="BG145" s="50"/>
    </row>
    <row r="146" spans="57:59" ht="13.2" x14ac:dyDescent="0.25">
      <c r="BE146" s="50"/>
      <c r="BF146" s="50"/>
      <c r="BG146" s="50"/>
    </row>
    <row r="147" spans="57:59" ht="13.2" x14ac:dyDescent="0.25">
      <c r="BE147" s="50"/>
      <c r="BF147" s="50"/>
      <c r="BG147" s="50"/>
    </row>
    <row r="148" spans="57:59" ht="13.2" x14ac:dyDescent="0.25">
      <c r="BF148" s="50"/>
      <c r="BG148" s="50"/>
    </row>
    <row r="149" spans="57:59" ht="13.2" x14ac:dyDescent="0.25">
      <c r="BF149" s="50"/>
      <c r="BG149" s="50"/>
    </row>
    <row r="150" spans="57:59" ht="13.2" x14ac:dyDescent="0.25">
      <c r="BF150" s="50"/>
      <c r="BG150" s="50"/>
    </row>
    <row r="151" spans="57:59" ht="13.2" x14ac:dyDescent="0.25">
      <c r="BG151" s="50"/>
    </row>
    <row r="152" spans="57:59" ht="13.2" x14ac:dyDescent="0.25">
      <c r="BG152" s="50"/>
    </row>
    <row r="153" spans="57:59" ht="13.2" x14ac:dyDescent="0.25">
      <c r="BG153" s="50"/>
    </row>
    <row r="154" spans="57:59" ht="13.2" x14ac:dyDescent="0.25">
      <c r="BG154" s="50"/>
    </row>
    <row r="155" spans="57:59" ht="13.2" x14ac:dyDescent="0.25">
      <c r="BG155" s="50"/>
    </row>
    <row r="156" spans="57:59" ht="13.2" x14ac:dyDescent="0.25">
      <c r="BG156" s="50"/>
    </row>
  </sheetData>
  <mergeCells count="2">
    <mergeCell ref="A1:BG1"/>
    <mergeCell ref="A2:A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A51D-08BE-45DF-8850-E0628B0D6DC8}">
  <dimension ref="A1:BI31"/>
  <sheetViews>
    <sheetView topLeftCell="L14" zoomScale="109" zoomScaleNormal="115" workbookViewId="0">
      <selection activeCell="R44" sqref="R44"/>
    </sheetView>
  </sheetViews>
  <sheetFormatPr defaultRowHeight="14.4" x14ac:dyDescent="0.3"/>
  <cols>
    <col min="1" max="1" width="25.109375" bestFit="1" customWidth="1"/>
    <col min="3" max="3" width="24.6640625" bestFit="1" customWidth="1"/>
    <col min="11" max="11" width="28" bestFit="1" customWidth="1"/>
    <col min="12" max="12" width="31.5546875" bestFit="1" customWidth="1"/>
  </cols>
  <sheetData>
    <row r="1" spans="1:61" x14ac:dyDescent="0.3">
      <c r="A1" s="61" t="s">
        <v>168</v>
      </c>
    </row>
    <row r="2" spans="1:61" x14ac:dyDescent="0.3">
      <c r="D2" s="2">
        <v>2008</v>
      </c>
      <c r="E2" s="2">
        <v>2008</v>
      </c>
      <c r="F2" s="2">
        <v>2008</v>
      </c>
      <c r="G2" s="2">
        <v>2008</v>
      </c>
      <c r="H2" s="2">
        <v>2009</v>
      </c>
      <c r="I2" s="2">
        <v>2009</v>
      </c>
      <c r="J2" s="2">
        <v>2009</v>
      </c>
      <c r="K2" s="2">
        <v>2009</v>
      </c>
      <c r="L2" s="2">
        <v>2010</v>
      </c>
      <c r="M2" s="2">
        <v>2010</v>
      </c>
      <c r="N2" s="2">
        <v>2010</v>
      </c>
      <c r="O2" s="2">
        <v>2010</v>
      </c>
      <c r="P2" s="2">
        <v>2011</v>
      </c>
      <c r="Q2" s="2">
        <v>2011</v>
      </c>
      <c r="R2" s="2">
        <v>2011</v>
      </c>
      <c r="S2" s="2">
        <v>2011</v>
      </c>
      <c r="T2" s="2">
        <v>2012</v>
      </c>
      <c r="U2" s="2">
        <v>2012</v>
      </c>
      <c r="V2" s="2">
        <v>2012</v>
      </c>
      <c r="W2" s="2">
        <v>2012</v>
      </c>
      <c r="X2" s="2">
        <v>2013</v>
      </c>
      <c r="Y2" s="2">
        <v>2013</v>
      </c>
      <c r="Z2" s="2">
        <v>2013</v>
      </c>
      <c r="AA2" s="2">
        <v>2013</v>
      </c>
      <c r="AB2" s="2">
        <v>2014</v>
      </c>
      <c r="AC2" s="2">
        <v>2014</v>
      </c>
      <c r="AD2" s="2">
        <v>2014</v>
      </c>
      <c r="AE2" s="2">
        <v>2014</v>
      </c>
      <c r="AF2" s="2">
        <v>2015</v>
      </c>
      <c r="AG2" s="3">
        <v>2015</v>
      </c>
      <c r="AH2" s="3">
        <v>2015</v>
      </c>
      <c r="AI2" s="3">
        <v>2015</v>
      </c>
      <c r="AJ2" s="3">
        <v>2016</v>
      </c>
      <c r="AK2" s="3">
        <v>2016</v>
      </c>
      <c r="AL2" s="3">
        <v>2016</v>
      </c>
      <c r="AM2" s="3">
        <v>2016</v>
      </c>
      <c r="AN2" s="3">
        <v>2017</v>
      </c>
      <c r="AO2" s="3">
        <v>2017</v>
      </c>
      <c r="AP2" s="3">
        <v>2017</v>
      </c>
      <c r="AQ2" s="3">
        <v>2017</v>
      </c>
      <c r="AR2" s="3">
        <v>2018</v>
      </c>
      <c r="AS2" s="3">
        <v>2018</v>
      </c>
      <c r="AT2" s="3">
        <v>2018</v>
      </c>
      <c r="AU2" s="3">
        <v>2018</v>
      </c>
      <c r="AV2" s="3">
        <v>2019</v>
      </c>
      <c r="AW2" s="3">
        <v>2019</v>
      </c>
      <c r="AX2" s="3">
        <v>2019</v>
      </c>
      <c r="AY2" s="3">
        <v>2019</v>
      </c>
      <c r="AZ2" s="3">
        <v>2020</v>
      </c>
      <c r="BA2" s="3">
        <v>2020</v>
      </c>
      <c r="BB2" s="3">
        <v>2020</v>
      </c>
      <c r="BC2" s="3">
        <v>2020</v>
      </c>
      <c r="BD2" s="3">
        <v>2021</v>
      </c>
      <c r="BE2" s="3">
        <v>2021</v>
      </c>
      <c r="BF2" s="3">
        <v>2021</v>
      </c>
      <c r="BG2" s="3">
        <v>2021</v>
      </c>
      <c r="BH2" s="3">
        <v>2022</v>
      </c>
      <c r="BI2" s="3">
        <v>2022</v>
      </c>
    </row>
    <row r="3" spans="1:61" x14ac:dyDescent="0.3">
      <c r="C3" s="71" t="s">
        <v>169</v>
      </c>
      <c r="D3" s="72">
        <v>838.05878871336745</v>
      </c>
      <c r="E3" s="15">
        <v>820.20533767776055</v>
      </c>
      <c r="F3" s="15">
        <v>809.63375617200109</v>
      </c>
      <c r="G3" s="15">
        <v>806.56191758766488</v>
      </c>
      <c r="H3" s="15">
        <v>777.99476959435287</v>
      </c>
      <c r="I3" s="15">
        <v>752.24744920122964</v>
      </c>
      <c r="J3" s="73">
        <v>681.26025365300143</v>
      </c>
      <c r="K3" s="74">
        <v>647.08990643913376</v>
      </c>
      <c r="L3" s="74">
        <v>683.11531114478009</v>
      </c>
      <c r="M3" s="74">
        <v>654.73183273868699</v>
      </c>
      <c r="N3" s="59">
        <v>674.35973099962803</v>
      </c>
      <c r="O3" s="59">
        <v>648.96148704883922</v>
      </c>
      <c r="P3" s="72">
        <v>627.31448352835412</v>
      </c>
      <c r="Q3" s="15">
        <v>625.61826448335648</v>
      </c>
      <c r="R3" s="15">
        <v>653.06780160727988</v>
      </c>
      <c r="S3" s="15">
        <v>670.53681665134593</v>
      </c>
      <c r="T3" s="15">
        <v>693.80710129236149</v>
      </c>
      <c r="U3" s="15">
        <v>674.39882334928188</v>
      </c>
      <c r="V3" s="73">
        <v>698.86269017030872</v>
      </c>
      <c r="W3" s="74">
        <v>717.9011545544065</v>
      </c>
      <c r="X3" s="74">
        <v>763.91499694195818</v>
      </c>
      <c r="Y3" s="74">
        <v>742.24628754603543</v>
      </c>
      <c r="Z3" s="15">
        <v>740.16733190808327</v>
      </c>
      <c r="AA3" s="59">
        <v>713.49545916067405</v>
      </c>
      <c r="AB3" s="16">
        <v>708.69209108153063</v>
      </c>
      <c r="AC3" s="16">
        <v>669.7119504196761</v>
      </c>
      <c r="AD3" s="16">
        <v>685.72471547963335</v>
      </c>
      <c r="AE3" s="16">
        <v>741.89424288808391</v>
      </c>
      <c r="AF3" s="16">
        <v>891.4848689317372</v>
      </c>
      <c r="AG3" s="6">
        <v>869.34269184948448</v>
      </c>
      <c r="AH3" s="17">
        <v>897.09919439384532</v>
      </c>
      <c r="AI3" s="17">
        <v>860.31987489221569</v>
      </c>
      <c r="AJ3" s="17">
        <v>869.26377328116371</v>
      </c>
      <c r="AK3" s="17">
        <v>825.4895771112358</v>
      </c>
      <c r="AL3" s="17">
        <v>881.37101344318944</v>
      </c>
      <c r="AM3" s="17">
        <v>919.39347935511137</v>
      </c>
      <c r="AN3" s="17">
        <v>875.05551586645254</v>
      </c>
      <c r="AO3" s="17">
        <v>835.21679761608607</v>
      </c>
      <c r="AP3" s="17">
        <v>810.46808053601637</v>
      </c>
      <c r="AQ3" s="17">
        <v>849.49510449023512</v>
      </c>
      <c r="AR3" s="17">
        <v>846.6101194308967</v>
      </c>
      <c r="AS3" s="17">
        <v>843.47153707350719</v>
      </c>
      <c r="AT3" s="17">
        <v>842.1224767088496</v>
      </c>
      <c r="AU3" s="17">
        <v>849.30261226257755</v>
      </c>
      <c r="AV3" s="17">
        <v>837.19830537656287</v>
      </c>
      <c r="AW3" s="17">
        <v>842.06177170801107</v>
      </c>
      <c r="AX3" s="17">
        <v>879.69190792208701</v>
      </c>
      <c r="AY3" s="17">
        <v>885.2102771565693</v>
      </c>
      <c r="AZ3" s="17">
        <v>864.69808531050739</v>
      </c>
      <c r="BA3" s="17">
        <v>799.03318023874021</v>
      </c>
      <c r="BB3" s="17">
        <v>807.8819132980949</v>
      </c>
      <c r="BC3" s="17">
        <v>810.20859416321014</v>
      </c>
      <c r="BD3" s="17">
        <v>792.32150797874056</v>
      </c>
      <c r="BE3" s="17">
        <v>861.63373212523629</v>
      </c>
      <c r="BF3" s="17">
        <v>829.29004509511321</v>
      </c>
      <c r="BG3" s="17">
        <v>867.5695518936185</v>
      </c>
      <c r="BH3" s="17">
        <v>844.38855208479765</v>
      </c>
      <c r="BI3" s="17">
        <v>873.82048419719774</v>
      </c>
    </row>
    <row r="4" spans="1:61" x14ac:dyDescent="0.3">
      <c r="C4" s="71" t="s">
        <v>170</v>
      </c>
      <c r="D4" s="72">
        <v>352.76952817504542</v>
      </c>
      <c r="E4" s="15">
        <v>372.79711770723577</v>
      </c>
      <c r="F4" s="15">
        <v>339.8367453641967</v>
      </c>
      <c r="G4" s="15">
        <v>349.35352998679781</v>
      </c>
      <c r="H4" s="15">
        <v>361.40356547994935</v>
      </c>
      <c r="I4" s="15">
        <v>349.51402898049651</v>
      </c>
      <c r="J4" s="73">
        <v>325.72311832441278</v>
      </c>
      <c r="K4" s="74">
        <v>321.89274804796941</v>
      </c>
      <c r="L4" s="74">
        <v>324.40661423482567</v>
      </c>
      <c r="M4" s="74">
        <v>332.49313505760068</v>
      </c>
      <c r="N4" s="59">
        <v>328.92715087526813</v>
      </c>
      <c r="O4" s="59">
        <v>320.6093553770562</v>
      </c>
      <c r="P4" s="72">
        <v>335.34614726910235</v>
      </c>
      <c r="Q4" s="15">
        <v>301.71983086545583</v>
      </c>
      <c r="R4" s="15">
        <v>346.56892494109343</v>
      </c>
      <c r="S4" s="15">
        <v>352.30910046878608</v>
      </c>
      <c r="T4" s="15">
        <v>362.57294066883435</v>
      </c>
      <c r="U4" s="15">
        <v>384.07371516333615</v>
      </c>
      <c r="V4" s="73">
        <v>374.829398275328</v>
      </c>
      <c r="W4" s="74">
        <v>380.133040614604</v>
      </c>
      <c r="X4" s="74">
        <v>393.17676312938261</v>
      </c>
      <c r="Y4" s="74">
        <v>403.32130636562459</v>
      </c>
      <c r="Z4" s="15">
        <v>422.04313140973539</v>
      </c>
      <c r="AA4" s="59">
        <v>425.84167636972552</v>
      </c>
      <c r="AB4" s="16">
        <v>424.19906143197778</v>
      </c>
      <c r="AC4" s="16">
        <v>418.899669747161</v>
      </c>
      <c r="AD4" s="16">
        <v>441.09226080557437</v>
      </c>
      <c r="AE4" s="16">
        <v>427.17463770098351</v>
      </c>
      <c r="AF4" s="16">
        <v>442.94522250162936</v>
      </c>
      <c r="AG4" s="17">
        <v>446.0317397261411</v>
      </c>
      <c r="AH4" s="17">
        <v>445.99377967480575</v>
      </c>
      <c r="AI4" s="17">
        <v>483.24501128519046</v>
      </c>
      <c r="AJ4" s="18">
        <v>471.10283713386019</v>
      </c>
      <c r="AK4" s="18">
        <v>447.19224968883941</v>
      </c>
      <c r="AL4" s="17">
        <v>437.77917614622652</v>
      </c>
      <c r="AM4" s="17">
        <v>421.24887241015142</v>
      </c>
      <c r="AN4" s="17">
        <v>446.95304598069458</v>
      </c>
      <c r="AO4" s="17">
        <v>433.9338458897854</v>
      </c>
      <c r="AP4" s="17">
        <v>445.97867624762131</v>
      </c>
      <c r="AQ4" s="17">
        <v>410.8501876029419</v>
      </c>
      <c r="AR4" s="17">
        <v>397.00555467978739</v>
      </c>
      <c r="AS4" s="17">
        <v>435.15198689869004</v>
      </c>
      <c r="AT4" s="17">
        <v>406.15881168811751</v>
      </c>
      <c r="AU4" s="17">
        <v>437.55076450726034</v>
      </c>
      <c r="AV4" s="17">
        <v>417.47400075973326</v>
      </c>
      <c r="AW4" s="17">
        <v>381.08203443468875</v>
      </c>
      <c r="AX4" s="17">
        <v>418.99876344942453</v>
      </c>
      <c r="AY4" s="17">
        <v>429.50971023339099</v>
      </c>
      <c r="AZ4" s="17">
        <v>435.76045594805925</v>
      </c>
      <c r="BA4" s="17">
        <v>373.20266029883209</v>
      </c>
      <c r="BB4" s="17">
        <v>418.75272934609262</v>
      </c>
      <c r="BC4" s="17">
        <v>383.55581143279807</v>
      </c>
      <c r="BD4" s="17">
        <v>395.23144014798771</v>
      </c>
      <c r="BE4" s="17">
        <v>398.36477065166332</v>
      </c>
      <c r="BF4" s="17">
        <v>344.73676354493654</v>
      </c>
      <c r="BG4" s="17">
        <v>369.99122510202267</v>
      </c>
      <c r="BH4" s="17">
        <v>405.95564308489213</v>
      </c>
      <c r="BI4" s="17">
        <v>407.40434100263769</v>
      </c>
    </row>
    <row r="5" spans="1:61" x14ac:dyDescent="0.3">
      <c r="C5" s="71" t="s">
        <v>171</v>
      </c>
      <c r="D5" s="75">
        <v>2111.2997571693186</v>
      </c>
      <c r="E5" s="16">
        <v>2098.986975978592</v>
      </c>
      <c r="F5" s="16">
        <v>2055.355525300416</v>
      </c>
      <c r="G5" s="16">
        <v>2097.1740190934156</v>
      </c>
      <c r="H5" s="16">
        <v>2031.461682834856</v>
      </c>
      <c r="I5" s="16">
        <v>2031.7603500411974</v>
      </c>
      <c r="J5" s="76">
        <v>1865.412337284622</v>
      </c>
      <c r="K5" s="74">
        <v>1886.2485974333208</v>
      </c>
      <c r="L5" s="74">
        <v>1846.3144271279368</v>
      </c>
      <c r="M5" s="74">
        <v>1806.4614056391467</v>
      </c>
      <c r="N5" s="77">
        <v>1814.6546786754043</v>
      </c>
      <c r="O5" s="59">
        <v>1888.5846889160332</v>
      </c>
      <c r="P5" s="75">
        <v>1905.7981599096424</v>
      </c>
      <c r="Q5" s="16">
        <v>1832.2550509347013</v>
      </c>
      <c r="R5" s="16">
        <v>1836.3842252727527</v>
      </c>
      <c r="S5" s="16">
        <v>1909.3748189180458</v>
      </c>
      <c r="T5" s="16">
        <v>1837.6347337142749</v>
      </c>
      <c r="U5" s="16">
        <v>1781.2932623994971</v>
      </c>
      <c r="V5" s="76">
        <v>1832.7640309383016</v>
      </c>
      <c r="W5" s="74">
        <v>1814.4799819814725</v>
      </c>
      <c r="X5" s="74">
        <v>1856.195368679922</v>
      </c>
      <c r="Y5" s="74">
        <v>1837.8327421719932</v>
      </c>
      <c r="Z5" s="15">
        <v>1778.2233269238577</v>
      </c>
      <c r="AA5" s="59">
        <v>1766.3449172739579</v>
      </c>
      <c r="AB5" s="16">
        <v>1804.1720621900051</v>
      </c>
      <c r="AC5" s="16">
        <v>1744.6321747471441</v>
      </c>
      <c r="AD5" s="16">
        <v>1740.5051269251198</v>
      </c>
      <c r="AE5" s="16">
        <v>1749.4085891183986</v>
      </c>
      <c r="AF5" s="16">
        <v>1778.5954019479886</v>
      </c>
      <c r="AG5" s="17">
        <v>1756.0316936901934</v>
      </c>
      <c r="AH5" s="17">
        <v>1774.2859549430705</v>
      </c>
      <c r="AI5" s="17">
        <v>1738.144213221572</v>
      </c>
      <c r="AJ5" s="18">
        <v>1644.6823720360915</v>
      </c>
      <c r="AK5" s="18">
        <v>1711.508415843439</v>
      </c>
      <c r="AL5" s="18">
        <v>1683.1703405429412</v>
      </c>
      <c r="AM5" s="17">
        <v>1727.3661098743169</v>
      </c>
      <c r="AN5" s="17">
        <v>1789.777150156895</v>
      </c>
      <c r="AO5" s="17">
        <v>1799.3583603560028</v>
      </c>
      <c r="AP5" s="17">
        <v>1749.0216842724385</v>
      </c>
      <c r="AQ5" s="17">
        <v>1790.6225706028654</v>
      </c>
      <c r="AR5" s="17">
        <v>1849.0172085352781</v>
      </c>
      <c r="AS5" s="17">
        <v>1744.0702089878453</v>
      </c>
      <c r="AT5" s="17">
        <v>1718.5791757949089</v>
      </c>
      <c r="AU5" s="17">
        <v>1766.1924353711122</v>
      </c>
      <c r="AV5" s="17">
        <v>1780.0865505618044</v>
      </c>
      <c r="AW5" s="17">
        <v>1789.3882545238948</v>
      </c>
      <c r="AX5" s="17">
        <v>1759.8880086767444</v>
      </c>
      <c r="AY5" s="17">
        <v>1720.3909783353508</v>
      </c>
      <c r="AZ5" s="17">
        <v>1705.8407742046122</v>
      </c>
      <c r="BA5" s="17">
        <v>1455.824590520469</v>
      </c>
      <c r="BB5" s="17">
        <v>1459.5931165319957</v>
      </c>
      <c r="BC5" s="17">
        <v>1490.6311042011862</v>
      </c>
      <c r="BD5" s="17">
        <v>1497.4052300022386</v>
      </c>
      <c r="BE5" s="17">
        <v>1414.7546294313793</v>
      </c>
      <c r="BF5" s="17">
        <v>1401.7158569084174</v>
      </c>
      <c r="BG5" s="17">
        <v>1316.4139965696106</v>
      </c>
      <c r="BH5" s="17">
        <v>1579.4950855607474</v>
      </c>
      <c r="BI5" s="17">
        <v>1506.9732723034313</v>
      </c>
    </row>
    <row r="6" spans="1:61" x14ac:dyDescent="0.3">
      <c r="C6" s="71" t="s">
        <v>172</v>
      </c>
      <c r="D6" s="75">
        <v>102.4347424244844</v>
      </c>
      <c r="E6" s="16">
        <v>108.83158601693493</v>
      </c>
      <c r="F6" s="16">
        <v>107.49613172598588</v>
      </c>
      <c r="G6" s="16">
        <v>94.348621244466969</v>
      </c>
      <c r="H6" s="16">
        <v>112.41541138784298</v>
      </c>
      <c r="I6" s="16">
        <v>103.55568043160292</v>
      </c>
      <c r="J6" s="76">
        <v>93.330133054166851</v>
      </c>
      <c r="K6" s="74">
        <v>109.14405252269792</v>
      </c>
      <c r="L6" s="74">
        <v>78.183713422028845</v>
      </c>
      <c r="M6" s="74">
        <v>102.70509994335423</v>
      </c>
      <c r="N6" s="77">
        <v>101.34976639536923</v>
      </c>
      <c r="O6" s="59">
        <v>96.225263947057172</v>
      </c>
      <c r="P6" s="75">
        <v>99.681411815502685</v>
      </c>
      <c r="Q6" s="16">
        <v>96.86773334522826</v>
      </c>
      <c r="R6" s="16">
        <v>80.203923360717027</v>
      </c>
      <c r="S6" s="16">
        <v>85.868725908088294</v>
      </c>
      <c r="T6" s="16">
        <v>94.50332257136634</v>
      </c>
      <c r="U6" s="16">
        <v>102.55648090182119</v>
      </c>
      <c r="V6" s="76">
        <v>107.47985382745132</v>
      </c>
      <c r="W6" s="74">
        <v>102.16069822850054</v>
      </c>
      <c r="X6" s="74">
        <v>124.21252417726056</v>
      </c>
      <c r="Y6" s="74">
        <v>122.847646334064</v>
      </c>
      <c r="Z6" s="15">
        <v>139.44724278571351</v>
      </c>
      <c r="AA6" s="59">
        <v>126.75293540863822</v>
      </c>
      <c r="AB6" s="16">
        <v>129.59238207301078</v>
      </c>
      <c r="AC6" s="16">
        <v>118.16927068650557</v>
      </c>
      <c r="AD6" s="16">
        <v>118.3685743779161</v>
      </c>
      <c r="AE6" s="16">
        <v>103.51600238129718</v>
      </c>
      <c r="AF6" s="16">
        <v>143.01621537935253</v>
      </c>
      <c r="AG6" s="17">
        <v>136.13369077076885</v>
      </c>
      <c r="AH6" s="17">
        <v>126.98914369663126</v>
      </c>
      <c r="AI6" s="17">
        <v>123.3025075927481</v>
      </c>
      <c r="AJ6" s="18">
        <v>110.44288588105999</v>
      </c>
      <c r="AK6" s="18">
        <v>111.10937648797695</v>
      </c>
      <c r="AL6" s="18">
        <v>118.16665398062547</v>
      </c>
      <c r="AM6" s="17">
        <v>131.25469894574687</v>
      </c>
      <c r="AN6" s="17">
        <v>145.37948877569258</v>
      </c>
      <c r="AO6" s="17">
        <v>147.69540262193399</v>
      </c>
      <c r="AP6" s="17">
        <v>153.05886629235491</v>
      </c>
      <c r="AQ6" s="17">
        <v>149.39793692314194</v>
      </c>
      <c r="AR6" s="17">
        <v>143.14684910914406</v>
      </c>
      <c r="AS6" s="17">
        <v>160.66752595119715</v>
      </c>
      <c r="AT6" s="17">
        <v>155.91099821459144</v>
      </c>
      <c r="AU6" s="17">
        <v>133.70487960491897</v>
      </c>
      <c r="AV6" s="17">
        <v>149.94463100341244</v>
      </c>
      <c r="AW6" s="17">
        <v>151.33851905833171</v>
      </c>
      <c r="AX6" s="17">
        <v>133.29601505154096</v>
      </c>
      <c r="AY6" s="17">
        <v>119.71213844158882</v>
      </c>
      <c r="AZ6" s="17">
        <v>115.546621134833</v>
      </c>
      <c r="BA6" s="17">
        <v>112.92632578915391</v>
      </c>
      <c r="BB6" s="17">
        <v>90.408252991110487</v>
      </c>
      <c r="BC6" s="17">
        <v>99.112065250700837</v>
      </c>
      <c r="BD6" s="17">
        <v>115.00814586665395</v>
      </c>
      <c r="BE6" s="17">
        <v>118.21299258407304</v>
      </c>
      <c r="BF6" s="17">
        <v>95.546477988878991</v>
      </c>
      <c r="BG6" s="17">
        <v>81.544901330469699</v>
      </c>
      <c r="BH6" s="17">
        <v>102.98744765089474</v>
      </c>
      <c r="BI6" s="17">
        <v>103.80647485456367</v>
      </c>
    </row>
    <row r="7" spans="1:61" x14ac:dyDescent="0.3">
      <c r="C7" s="56" t="s">
        <v>173</v>
      </c>
      <c r="D7" s="72">
        <v>1180.5254486936433</v>
      </c>
      <c r="E7" s="15">
        <v>1222.6575736923194</v>
      </c>
      <c r="F7" s="15">
        <v>1180.0787858558767</v>
      </c>
      <c r="G7" s="15">
        <v>1275.7068782233657</v>
      </c>
      <c r="H7" s="15">
        <v>1220.9761043562839</v>
      </c>
      <c r="I7" s="15">
        <v>1207.180177342774</v>
      </c>
      <c r="J7" s="73">
        <v>1151.7654175487239</v>
      </c>
      <c r="K7" s="74">
        <v>1177.0338438396709</v>
      </c>
      <c r="L7" s="74">
        <v>1104.8465082747498</v>
      </c>
      <c r="M7" s="74">
        <v>1098.2615020654621</v>
      </c>
      <c r="N7" s="59">
        <v>1117.7179879911462</v>
      </c>
      <c r="O7" s="59">
        <v>1114.8104974105895</v>
      </c>
      <c r="P7" s="72">
        <v>1093.4821376113205</v>
      </c>
      <c r="Q7" s="15">
        <v>1098.4026024308994</v>
      </c>
      <c r="R7" s="15">
        <v>1137.4228848669979</v>
      </c>
      <c r="S7" s="15">
        <v>1105.2016508398485</v>
      </c>
      <c r="T7" s="15">
        <v>1042.1203413073256</v>
      </c>
      <c r="U7" s="15">
        <v>1073.4527659201378</v>
      </c>
      <c r="V7" s="73">
        <v>1115.7499969565158</v>
      </c>
      <c r="W7" s="74">
        <v>1132.0204974206586</v>
      </c>
      <c r="X7" s="74">
        <v>1083.5284554514224</v>
      </c>
      <c r="Y7" s="74">
        <v>1149.3124137772738</v>
      </c>
      <c r="Z7" s="15">
        <v>1145.1121480218203</v>
      </c>
      <c r="AA7" s="59">
        <v>1203.9716386840844</v>
      </c>
      <c r="AB7" s="16">
        <v>1199.2975852300999</v>
      </c>
      <c r="AC7" s="16">
        <v>1181.5689907778294</v>
      </c>
      <c r="AD7" s="16">
        <v>1280.4236414236098</v>
      </c>
      <c r="AE7" s="16">
        <v>1333.9038889319233</v>
      </c>
      <c r="AF7" s="16">
        <v>1321.5547715688663</v>
      </c>
      <c r="AG7" s="17">
        <v>1400.5971934648687</v>
      </c>
      <c r="AH7" s="17">
        <v>1459.9507709826601</v>
      </c>
      <c r="AI7" s="17">
        <v>1438.4617806639342</v>
      </c>
      <c r="AJ7" s="18">
        <v>1362.2562642919042</v>
      </c>
      <c r="AK7" s="18">
        <v>1387.738735384165</v>
      </c>
      <c r="AL7" s="18">
        <v>1491.3355467379977</v>
      </c>
      <c r="AM7" s="18">
        <v>1482.7354736475738</v>
      </c>
      <c r="AN7" s="17">
        <v>1505.4943758580728</v>
      </c>
      <c r="AO7" s="17">
        <v>1395.2130870559292</v>
      </c>
      <c r="AP7" s="17">
        <v>1364.7172043264172</v>
      </c>
      <c r="AQ7" s="17">
        <v>1390.2376244387624</v>
      </c>
      <c r="AR7" s="17">
        <v>1430.5165523700402</v>
      </c>
      <c r="AS7" s="17">
        <v>1475.5227195019143</v>
      </c>
      <c r="AT7" s="17">
        <v>1502.1380264120555</v>
      </c>
      <c r="AU7" s="17">
        <v>1481.1485737945429</v>
      </c>
      <c r="AV7" s="17">
        <v>1338.6628440529134</v>
      </c>
      <c r="AW7" s="17">
        <v>1362.7588999143809</v>
      </c>
      <c r="AX7" s="17">
        <v>1338.7826618019587</v>
      </c>
      <c r="AY7" s="17">
        <v>1350.4196890944938</v>
      </c>
      <c r="AZ7" s="17">
        <v>1343.3280432057211</v>
      </c>
      <c r="BA7" s="17">
        <v>1065.8202089084323</v>
      </c>
      <c r="BB7" s="17">
        <v>1079.6647563203458</v>
      </c>
      <c r="BC7" s="17">
        <v>1166.0805835105587</v>
      </c>
      <c r="BD7" s="17">
        <v>1078.7517002351744</v>
      </c>
      <c r="BE7" s="17">
        <v>1222.1435623902721</v>
      </c>
      <c r="BF7" s="17">
        <v>1157.4845592071085</v>
      </c>
      <c r="BG7" s="17">
        <v>1132.8570745686184</v>
      </c>
      <c r="BH7" s="17">
        <v>1072.9992628636182</v>
      </c>
      <c r="BI7" s="17">
        <v>1176.7807215402524</v>
      </c>
    </row>
    <row r="8" spans="1:61" x14ac:dyDescent="0.3">
      <c r="C8" s="56" t="s">
        <v>174</v>
      </c>
      <c r="D8" s="72">
        <v>3318.5785529155437</v>
      </c>
      <c r="E8" s="15">
        <v>3270.5599031326169</v>
      </c>
      <c r="F8" s="15">
        <v>3339.4150944634353</v>
      </c>
      <c r="G8" s="15">
        <v>3334.5780716145036</v>
      </c>
      <c r="H8" s="15">
        <v>3206.766799116213</v>
      </c>
      <c r="I8" s="15">
        <v>3155.505997044927</v>
      </c>
      <c r="J8" s="73">
        <v>3038.2444619892062</v>
      </c>
      <c r="K8" s="74">
        <v>3079.1563175103024</v>
      </c>
      <c r="L8" s="74">
        <v>3021.2700707166923</v>
      </c>
      <c r="M8" s="74">
        <v>3054.9926089004275</v>
      </c>
      <c r="N8" s="59">
        <v>3089.9903785990969</v>
      </c>
      <c r="O8" s="59">
        <v>3126.189611064714</v>
      </c>
      <c r="P8" s="72">
        <v>3118.7316390179731</v>
      </c>
      <c r="Q8" s="15">
        <v>3102.8747814613312</v>
      </c>
      <c r="R8" s="15">
        <v>3170.5981303401682</v>
      </c>
      <c r="S8" s="15">
        <v>3197.9455853120439</v>
      </c>
      <c r="T8" s="15">
        <v>3207.534417655892</v>
      </c>
      <c r="U8" s="15">
        <v>3136.4251466541587</v>
      </c>
      <c r="V8" s="73">
        <v>3128.1870211100741</v>
      </c>
      <c r="W8" s="74">
        <v>3107.8817405937189</v>
      </c>
      <c r="X8" s="74">
        <v>3032.3022254406769</v>
      </c>
      <c r="Y8" s="74">
        <v>3086.625562274472</v>
      </c>
      <c r="Z8" s="15">
        <v>3184.735450995116</v>
      </c>
      <c r="AA8" s="59">
        <v>3224.4006811305508</v>
      </c>
      <c r="AB8" s="16">
        <v>3186.3388093782964</v>
      </c>
      <c r="AC8" s="16">
        <v>3178.6649788546606</v>
      </c>
      <c r="AD8" s="16">
        <v>3196.5739295373351</v>
      </c>
      <c r="AE8" s="16">
        <v>3246.8113828573673</v>
      </c>
      <c r="AF8" s="16">
        <v>3045.8961003444892</v>
      </c>
      <c r="AG8" s="17">
        <v>3118.7084146626271</v>
      </c>
      <c r="AH8" s="17">
        <v>3199.886190285245</v>
      </c>
      <c r="AI8" s="17">
        <v>3280.1710000152925</v>
      </c>
      <c r="AJ8" s="18">
        <v>3157.8233553486139</v>
      </c>
      <c r="AK8" s="18">
        <v>3136.2235434682325</v>
      </c>
      <c r="AL8" s="18">
        <v>3197.6728069019587</v>
      </c>
      <c r="AM8" s="18">
        <v>3222.1155553237527</v>
      </c>
      <c r="AN8" s="17">
        <v>3207.1914139558448</v>
      </c>
      <c r="AO8" s="17">
        <v>3264.957416269212</v>
      </c>
      <c r="AP8" s="17">
        <v>3285.6339520344718</v>
      </c>
      <c r="AQ8" s="17">
        <v>3240.3030148348353</v>
      </c>
      <c r="AR8" s="17">
        <v>3275.8589471383489</v>
      </c>
      <c r="AS8" s="17">
        <v>3219.0194872366533</v>
      </c>
      <c r="AT8" s="17">
        <v>3305.2039879232352</v>
      </c>
      <c r="AU8" s="17">
        <v>3319.5574261376082</v>
      </c>
      <c r="AV8" s="17">
        <v>3344.5685858924812</v>
      </c>
      <c r="AW8" s="17">
        <v>3428.6211111745934</v>
      </c>
      <c r="AX8" s="17">
        <v>3408.0938549969355</v>
      </c>
      <c r="AY8" s="17">
        <v>3249.3402687389062</v>
      </c>
      <c r="AZ8" s="17">
        <v>3319.8576707956763</v>
      </c>
      <c r="BA8" s="17">
        <v>2946.4628373851656</v>
      </c>
      <c r="BB8" s="17">
        <v>3008.3788592311394</v>
      </c>
      <c r="BC8" s="17">
        <v>3063.1133266272277</v>
      </c>
      <c r="BD8" s="17">
        <v>2979.1899533489495</v>
      </c>
      <c r="BE8" s="17">
        <v>3086.9562923472145</v>
      </c>
      <c r="BF8" s="17">
        <v>2777.5316668059904</v>
      </c>
      <c r="BG8" s="17">
        <v>2895.5717342363473</v>
      </c>
      <c r="BH8" s="17">
        <v>2993.8570787886692</v>
      </c>
      <c r="BI8" s="17">
        <v>3163.1501945858486</v>
      </c>
    </row>
    <row r="9" spans="1:61" x14ac:dyDescent="0.3">
      <c r="C9" s="56" t="s">
        <v>175</v>
      </c>
      <c r="D9" s="72">
        <v>807.58366975787499</v>
      </c>
      <c r="E9" s="15">
        <v>832.41114821297174</v>
      </c>
      <c r="F9" s="15">
        <v>822.72133957473432</v>
      </c>
      <c r="G9" s="15">
        <v>830.04215276263528</v>
      </c>
      <c r="H9" s="15">
        <v>819.15883455164396</v>
      </c>
      <c r="I9" s="15">
        <v>779.5445468895764</v>
      </c>
      <c r="J9" s="73">
        <v>798.19079061888692</v>
      </c>
      <c r="K9" s="74">
        <v>801.14709949699375</v>
      </c>
      <c r="L9" s="74">
        <v>838.05123539501676</v>
      </c>
      <c r="M9" s="74">
        <v>809.83020177482047</v>
      </c>
      <c r="N9" s="59">
        <v>811.22411937388699</v>
      </c>
      <c r="O9" s="59">
        <v>804.58521977229975</v>
      </c>
      <c r="P9" s="72">
        <v>775.51173232839221</v>
      </c>
      <c r="Q9" s="15">
        <v>822.14143715980265</v>
      </c>
      <c r="R9" s="15">
        <v>807.64011056822449</v>
      </c>
      <c r="S9" s="15">
        <v>838.90205511137128</v>
      </c>
      <c r="T9" s="15">
        <v>832.61105554579581</v>
      </c>
      <c r="U9" s="15">
        <v>834.37339611820119</v>
      </c>
      <c r="V9" s="73">
        <v>895.14564461116015</v>
      </c>
      <c r="W9" s="74">
        <v>877.23562852787484</v>
      </c>
      <c r="X9" s="74">
        <v>871.83343996933525</v>
      </c>
      <c r="Y9" s="74">
        <v>897.04234077770082</v>
      </c>
      <c r="Z9" s="15">
        <v>926.13738699217413</v>
      </c>
      <c r="AA9" s="59">
        <v>961.29268747591095</v>
      </c>
      <c r="AB9" s="16">
        <v>894.99976225101682</v>
      </c>
      <c r="AC9" s="16">
        <v>947.47097339621098</v>
      </c>
      <c r="AD9" s="16">
        <v>932.55628403696028</v>
      </c>
      <c r="AE9" s="16">
        <v>951.60107593778446</v>
      </c>
      <c r="AF9" s="16">
        <v>898.54600045021573</v>
      </c>
      <c r="AG9" s="17">
        <v>922.20368990953864</v>
      </c>
      <c r="AH9" s="17">
        <v>898.28124539202906</v>
      </c>
      <c r="AI9" s="17">
        <v>899.89452901187201</v>
      </c>
      <c r="AJ9" s="18">
        <v>901.21277644614759</v>
      </c>
      <c r="AK9" s="18">
        <v>861.89669584162027</v>
      </c>
      <c r="AL9" s="18">
        <v>915.29077360518625</v>
      </c>
      <c r="AM9" s="18">
        <v>961.30691456906084</v>
      </c>
      <c r="AN9" s="18">
        <v>964.6005841463442</v>
      </c>
      <c r="AO9" s="17">
        <v>953.89835850237705</v>
      </c>
      <c r="AP9" s="17">
        <v>987.86944991616326</v>
      </c>
      <c r="AQ9" s="17">
        <v>1001.2574918143904</v>
      </c>
      <c r="AR9" s="17">
        <v>960.3958753425685</v>
      </c>
      <c r="AS9" s="17">
        <v>1014.1730258453376</v>
      </c>
      <c r="AT9" s="17">
        <v>995.8588232219106</v>
      </c>
      <c r="AU9" s="17">
        <v>965.4681918898408</v>
      </c>
      <c r="AV9" s="17">
        <v>1024.6879354650175</v>
      </c>
      <c r="AW9" s="17">
        <v>982.50210876433994</v>
      </c>
      <c r="AX9" s="17">
        <v>974.72149405547611</v>
      </c>
      <c r="AY9" s="17">
        <v>1011.1973215952737</v>
      </c>
      <c r="AZ9" s="17">
        <v>994.50801655088071</v>
      </c>
      <c r="BA9" s="17">
        <v>884.68298886135426</v>
      </c>
      <c r="BB9" s="17">
        <v>877.86163605659601</v>
      </c>
      <c r="BC9" s="17">
        <v>942.80507338461348</v>
      </c>
      <c r="BD9" s="17">
        <v>902.71516566446337</v>
      </c>
      <c r="BE9" s="17">
        <v>968.54740276976531</v>
      </c>
      <c r="BF9" s="17">
        <v>964.03395396019414</v>
      </c>
      <c r="BG9" s="17">
        <v>950.53470211968488</v>
      </c>
      <c r="BH9" s="17">
        <v>960.33521446785574</v>
      </c>
      <c r="BI9" s="17">
        <v>906.11971138503077</v>
      </c>
    </row>
    <row r="10" spans="1:61" x14ac:dyDescent="0.3">
      <c r="C10" s="56" t="s">
        <v>176</v>
      </c>
      <c r="D10" s="72">
        <v>1779.7907691646569</v>
      </c>
      <c r="E10" s="15">
        <v>1812.5755750457784</v>
      </c>
      <c r="F10" s="15">
        <v>1768.7369015353338</v>
      </c>
      <c r="G10" s="15">
        <v>1768.7444032897606</v>
      </c>
      <c r="H10" s="15">
        <v>1863.7394377689654</v>
      </c>
      <c r="I10" s="15">
        <v>1853.7301126689679</v>
      </c>
      <c r="J10" s="73">
        <v>1823.1175468230522</v>
      </c>
      <c r="K10" s="74">
        <v>1908.9087808788486</v>
      </c>
      <c r="L10" s="74">
        <v>1779.9305201843899</v>
      </c>
      <c r="M10" s="74">
        <v>1824.5172875811224</v>
      </c>
      <c r="N10" s="59">
        <v>1687.9095050630112</v>
      </c>
      <c r="O10" s="59">
        <v>1700.0517871526447</v>
      </c>
      <c r="P10" s="72">
        <v>1738.544931805134</v>
      </c>
      <c r="Q10" s="15">
        <v>1814.4006962820449</v>
      </c>
      <c r="R10" s="15">
        <v>1871.9861084413935</v>
      </c>
      <c r="S10" s="15">
        <v>1845.9550174548929</v>
      </c>
      <c r="T10" s="15">
        <v>1855.1837043843623</v>
      </c>
      <c r="U10" s="15">
        <v>1859.5159590871117</v>
      </c>
      <c r="V10" s="73">
        <v>1942.8293910678901</v>
      </c>
      <c r="W10" s="74">
        <v>1949.8208995761956</v>
      </c>
      <c r="X10" s="74">
        <v>1915.8828077543819</v>
      </c>
      <c r="Y10" s="74">
        <v>1966.6946404107157</v>
      </c>
      <c r="Z10" s="15">
        <v>2060.0905127342617</v>
      </c>
      <c r="AA10" s="59">
        <v>2037.3428777525389</v>
      </c>
      <c r="AB10" s="16">
        <v>2045.4576217618155</v>
      </c>
      <c r="AC10" s="16">
        <v>2011.528642027597</v>
      </c>
      <c r="AD10" s="16">
        <v>2024.3551133732005</v>
      </c>
      <c r="AE10" s="16">
        <v>2038.8666204456665</v>
      </c>
      <c r="AF10" s="16">
        <v>2194.8972598510013</v>
      </c>
      <c r="AG10" s="17">
        <v>2164.3444891992845</v>
      </c>
      <c r="AH10" s="17">
        <v>2159.8450046824014</v>
      </c>
      <c r="AI10" s="17">
        <v>2273.0434698866502</v>
      </c>
      <c r="AJ10" s="18">
        <v>2226.5919840720167</v>
      </c>
      <c r="AK10" s="18">
        <v>2220.24198685176</v>
      </c>
      <c r="AL10" s="18">
        <v>2322.9871229043115</v>
      </c>
      <c r="AM10" s="18">
        <v>2328.6708284329229</v>
      </c>
      <c r="AN10" s="18">
        <v>2378.1353006929667</v>
      </c>
      <c r="AO10" s="17">
        <v>2395.2649432793974</v>
      </c>
      <c r="AP10" s="17">
        <v>2463.2961254617676</v>
      </c>
      <c r="AQ10" s="17">
        <v>2372.7448465273574</v>
      </c>
      <c r="AR10" s="17">
        <v>2402.4133071064866</v>
      </c>
      <c r="AS10" s="17">
        <v>2399.4789853158227</v>
      </c>
      <c r="AT10" s="17">
        <v>2501.5621916603259</v>
      </c>
      <c r="AU10" s="17">
        <v>2610.7711215089557</v>
      </c>
      <c r="AV10" s="17">
        <v>2516.4987264471042</v>
      </c>
      <c r="AW10" s="17">
        <v>2495.2393839999563</v>
      </c>
      <c r="AX10" s="17">
        <v>2491.6751454413265</v>
      </c>
      <c r="AY10" s="17">
        <v>2567.6663769421416</v>
      </c>
      <c r="AZ10" s="17">
        <v>2517.2069092844772</v>
      </c>
      <c r="BA10" s="17">
        <v>2234.2813373697818</v>
      </c>
      <c r="BB10" s="17">
        <v>2434.4249477663102</v>
      </c>
      <c r="BC10" s="17">
        <v>2311.5158946942688</v>
      </c>
      <c r="BD10" s="17">
        <v>2526.754397461073</v>
      </c>
      <c r="BE10" s="17">
        <v>2248.4401407340488</v>
      </c>
      <c r="BF10" s="17">
        <v>2386.165550109672</v>
      </c>
      <c r="BG10" s="17">
        <v>2404.2174814628816</v>
      </c>
      <c r="BH10" s="17">
        <v>2331.9927577337999</v>
      </c>
      <c r="BI10" s="17">
        <v>2460.1397276094021</v>
      </c>
    </row>
    <row r="11" spans="1:61" x14ac:dyDescent="0.3">
      <c r="C11" s="56" t="s">
        <v>177</v>
      </c>
      <c r="D11" s="72">
        <v>2714.0665780580348</v>
      </c>
      <c r="E11" s="15">
        <v>2785.2946473016709</v>
      </c>
      <c r="F11" s="15">
        <v>2773.1492813844761</v>
      </c>
      <c r="G11" s="15">
        <v>2831.2545436462747</v>
      </c>
      <c r="H11" s="15">
        <v>2823.851744890741</v>
      </c>
      <c r="I11" s="15">
        <v>2835.5595232487726</v>
      </c>
      <c r="J11" s="73">
        <v>2791.2790499832213</v>
      </c>
      <c r="K11" s="74">
        <v>2806.6405540491164</v>
      </c>
      <c r="L11" s="74">
        <v>2843.4966732687276</v>
      </c>
      <c r="M11" s="74">
        <v>2866.0550430663156</v>
      </c>
      <c r="N11" s="59">
        <v>2805.0388606091592</v>
      </c>
      <c r="O11" s="59">
        <v>2985.4135850051975</v>
      </c>
      <c r="P11" s="72">
        <v>2989.7671176778681</v>
      </c>
      <c r="Q11" s="15">
        <v>3008.3564654808224</v>
      </c>
      <c r="R11" s="15">
        <v>3009.7830416441607</v>
      </c>
      <c r="S11" s="15">
        <v>3100.1703691902107</v>
      </c>
      <c r="T11" s="15">
        <v>3094.0184560624439</v>
      </c>
      <c r="U11" s="15">
        <v>3224.271379554079</v>
      </c>
      <c r="V11" s="73">
        <v>3239.5936370700074</v>
      </c>
      <c r="W11" s="74">
        <v>3251.1573491830472</v>
      </c>
      <c r="X11" s="74">
        <v>3295.7474227587986</v>
      </c>
      <c r="Y11" s="74">
        <v>3266.0614581521181</v>
      </c>
      <c r="Z11" s="15">
        <v>3373.1698296878412</v>
      </c>
      <c r="AA11" s="59">
        <v>3470.2726218224725</v>
      </c>
      <c r="AB11" s="16">
        <v>3428.0379558875147</v>
      </c>
      <c r="AC11" s="16">
        <v>3530.7014688324739</v>
      </c>
      <c r="AD11" s="16">
        <v>3513.5160026016315</v>
      </c>
      <c r="AE11" s="16">
        <v>3501.1522015511787</v>
      </c>
      <c r="AF11" s="16">
        <v>3449.9297023807535</v>
      </c>
      <c r="AG11" s="17">
        <v>3548.1470712517594</v>
      </c>
      <c r="AH11" s="17">
        <v>3581.8219504485587</v>
      </c>
      <c r="AI11" s="17">
        <v>3624.2825515472286</v>
      </c>
      <c r="AJ11" s="18">
        <v>3670.5317097105558</v>
      </c>
      <c r="AK11" s="18">
        <v>3543.754104228346</v>
      </c>
      <c r="AL11" s="18">
        <v>3498.8784462730105</v>
      </c>
      <c r="AM11" s="18">
        <v>3571.4547389441659</v>
      </c>
      <c r="AN11" s="18">
        <v>3569.2366285690546</v>
      </c>
      <c r="AO11" s="18">
        <v>3560.1117684240694</v>
      </c>
      <c r="AP11" s="17">
        <v>3616.2790672362089</v>
      </c>
      <c r="AQ11" s="17">
        <v>3690.7969528045778</v>
      </c>
      <c r="AR11" s="17">
        <v>3785.3634252228612</v>
      </c>
      <c r="AS11" s="17">
        <v>3692.3428876901812</v>
      </c>
      <c r="AT11" s="17">
        <v>3675.2690811815719</v>
      </c>
      <c r="AU11" s="17">
        <v>3624.2319277418601</v>
      </c>
      <c r="AV11" s="17">
        <v>3574.2979592302049</v>
      </c>
      <c r="AW11" s="17">
        <v>3622.4921781636976</v>
      </c>
      <c r="AX11" s="17">
        <v>3678.9760560502782</v>
      </c>
      <c r="AY11" s="17">
        <v>3792.1118907939217</v>
      </c>
      <c r="AZ11" s="17">
        <v>3758.894039746991</v>
      </c>
      <c r="BA11" s="17">
        <v>3243.9755617828264</v>
      </c>
      <c r="BB11" s="17">
        <v>3381.228371191632</v>
      </c>
      <c r="BC11" s="17">
        <v>3550.8521078596073</v>
      </c>
      <c r="BD11" s="17">
        <v>3567.1380402742325</v>
      </c>
      <c r="BE11" s="17">
        <v>3401.3882727573332</v>
      </c>
      <c r="BF11" s="17">
        <v>3191.0101703506152</v>
      </c>
      <c r="BG11" s="17">
        <v>3264.3799510419954</v>
      </c>
      <c r="BH11" s="17">
        <v>3545.6454420363966</v>
      </c>
      <c r="BI11" s="17">
        <v>3821.3274165407429</v>
      </c>
    </row>
    <row r="12" spans="1:61" x14ac:dyDescent="0.3">
      <c r="C12" s="56" t="s">
        <v>178</v>
      </c>
      <c r="D12" s="72">
        <v>1232.6325208253047</v>
      </c>
      <c r="E12" s="15">
        <v>1255.4274226529772</v>
      </c>
      <c r="F12" s="15">
        <v>1348.4884701450246</v>
      </c>
      <c r="G12" s="15">
        <v>1375.7916969662849</v>
      </c>
      <c r="H12" s="15">
        <v>1392.6964777258511</v>
      </c>
      <c r="I12" s="15">
        <v>1286.0156796612</v>
      </c>
      <c r="J12" s="73">
        <v>1254.4342146347158</v>
      </c>
      <c r="K12" s="74">
        <v>1232.1521068490542</v>
      </c>
      <c r="L12" s="74">
        <v>1270.8585436057028</v>
      </c>
      <c r="M12" s="74">
        <v>1251.4992590923621</v>
      </c>
      <c r="N12" s="59">
        <v>1215.3164806952166</v>
      </c>
      <c r="O12" s="59">
        <v>1212.0931026795658</v>
      </c>
      <c r="P12" s="72">
        <v>1213.6162603923162</v>
      </c>
      <c r="Q12" s="15">
        <v>1216.1867060387499</v>
      </c>
      <c r="R12" s="15">
        <v>1200.893054803397</v>
      </c>
      <c r="S12" s="15">
        <v>1223.6549597278668</v>
      </c>
      <c r="T12" s="15">
        <v>1257.184783547691</v>
      </c>
      <c r="U12" s="15">
        <v>1255.3078863450246</v>
      </c>
      <c r="V12" s="73">
        <v>1225.2851871159787</v>
      </c>
      <c r="W12" s="74">
        <v>1189.1398893043549</v>
      </c>
      <c r="X12" s="74">
        <v>1218.9893602860755</v>
      </c>
      <c r="Y12" s="74">
        <v>1215.4474209417056</v>
      </c>
      <c r="Z12" s="15">
        <v>1263.898419328202</v>
      </c>
      <c r="AA12" s="59">
        <v>1244.254478153325</v>
      </c>
      <c r="AB12" s="16">
        <v>1230.5519334333724</v>
      </c>
      <c r="AC12" s="16">
        <v>1290.2691171924578</v>
      </c>
      <c r="AD12" s="16">
        <v>1180.4359630998299</v>
      </c>
      <c r="AE12" s="16">
        <v>1218.6454968812916</v>
      </c>
      <c r="AF12" s="16">
        <v>1288.0790472831152</v>
      </c>
      <c r="AG12" s="17">
        <v>1291.7544127675872</v>
      </c>
      <c r="AH12" s="17">
        <v>1280.3976156606259</v>
      </c>
      <c r="AI12" s="17">
        <v>1293.6124443860508</v>
      </c>
      <c r="AJ12" s="18">
        <v>1257.0343924987271</v>
      </c>
      <c r="AK12" s="18">
        <v>1296.096703367273</v>
      </c>
      <c r="AL12" s="18">
        <v>1281.4760404078513</v>
      </c>
      <c r="AM12" s="18">
        <v>1298.5266182755188</v>
      </c>
      <c r="AN12" s="18">
        <v>1319.3520884411732</v>
      </c>
      <c r="AO12" s="18">
        <v>1311.3572928793526</v>
      </c>
      <c r="AP12" s="17">
        <v>1312.5547413903225</v>
      </c>
      <c r="AQ12" s="17">
        <v>1269.5302469722624</v>
      </c>
      <c r="AR12" s="17">
        <v>1274.7207860188921</v>
      </c>
      <c r="AS12" s="17">
        <v>1296.2703914746826</v>
      </c>
      <c r="AT12" s="17">
        <v>1266.6504423919998</v>
      </c>
      <c r="AU12" s="17">
        <v>1331.8417307196075</v>
      </c>
      <c r="AV12" s="17">
        <v>1300.6837710996808</v>
      </c>
      <c r="AW12" s="17">
        <v>1251.4154663578397</v>
      </c>
      <c r="AX12" s="17">
        <v>1286.1892962005638</v>
      </c>
      <c r="AY12" s="17">
        <v>1285.8890428484538</v>
      </c>
      <c r="AZ12" s="17">
        <v>1315.7276169352806</v>
      </c>
      <c r="BA12" s="17">
        <v>1005.1591300473217</v>
      </c>
      <c r="BB12" s="17">
        <v>1120.7013689986063</v>
      </c>
      <c r="BC12" s="17">
        <v>1196.7317787969305</v>
      </c>
      <c r="BD12" s="17">
        <v>1126.8971135097586</v>
      </c>
      <c r="BE12" s="17">
        <v>1194.2743413450387</v>
      </c>
      <c r="BF12" s="17">
        <v>1129.7513379035561</v>
      </c>
      <c r="BG12" s="17">
        <v>1258.4425251782859</v>
      </c>
      <c r="BH12" s="17">
        <v>1072.1099233303044</v>
      </c>
      <c r="BI12" s="17">
        <v>1123.8790196344044</v>
      </c>
    </row>
    <row r="13" spans="1:61" x14ac:dyDescent="0.3">
      <c r="C13" s="56" t="s">
        <v>179</v>
      </c>
      <c r="D13" s="72">
        <v>0</v>
      </c>
      <c r="E13" s="15">
        <v>4.7478768653396433</v>
      </c>
      <c r="F13" s="15">
        <v>3.5975045106558357</v>
      </c>
      <c r="G13" s="15">
        <v>5.143257652992518</v>
      </c>
      <c r="H13" s="15">
        <v>5.0370794299954298</v>
      </c>
      <c r="I13" s="15">
        <v>2.3469214757463943</v>
      </c>
      <c r="J13" s="73">
        <v>7.0402721665380419</v>
      </c>
      <c r="K13" s="74">
        <v>3.6228789693737227</v>
      </c>
      <c r="L13" s="74">
        <v>6.7792622935512696</v>
      </c>
      <c r="M13" s="74">
        <v>7.169384445366072</v>
      </c>
      <c r="N13" s="59">
        <v>1.2950446679478349</v>
      </c>
      <c r="O13" s="59">
        <v>0.62667567747573971</v>
      </c>
      <c r="P13" s="72">
        <v>5.7991330313653666</v>
      </c>
      <c r="Q13" s="15">
        <v>2.9846389539402569</v>
      </c>
      <c r="R13" s="15">
        <v>3.8368664490457984</v>
      </c>
      <c r="S13" s="15">
        <v>6.4950283274468097</v>
      </c>
      <c r="T13" s="15">
        <v>6.9048393109120676</v>
      </c>
      <c r="U13" s="15">
        <v>4.3467861717602219</v>
      </c>
      <c r="V13" s="73">
        <v>0.88820875158647739</v>
      </c>
      <c r="W13" s="74">
        <v>1.9196197344420147</v>
      </c>
      <c r="X13" s="74">
        <v>2.5916429785440398</v>
      </c>
      <c r="Y13" s="74">
        <v>4.1065279715013183</v>
      </c>
      <c r="Z13" s="15">
        <v>2.8184036400285404</v>
      </c>
      <c r="AA13" s="59">
        <v>2.7848272482830856</v>
      </c>
      <c r="AB13" s="16">
        <v>3.4520692965645097</v>
      </c>
      <c r="AC13" s="16">
        <v>2.6258783403059409</v>
      </c>
      <c r="AD13" s="16">
        <v>3.0170441874328731</v>
      </c>
      <c r="AE13" s="16">
        <v>6.6369276482345159</v>
      </c>
      <c r="AF13" s="16">
        <v>4.4751246493606907</v>
      </c>
      <c r="AG13" s="17">
        <v>3.7076830401678116</v>
      </c>
      <c r="AH13" s="17">
        <v>3.8884033431478588</v>
      </c>
      <c r="AI13" s="17">
        <v>3.5908992827069079</v>
      </c>
      <c r="AJ13" s="18">
        <v>3.5709968519210649</v>
      </c>
      <c r="AK13" s="18">
        <v>4.195966257553347</v>
      </c>
      <c r="AL13" s="18">
        <v>5.0671143377515593</v>
      </c>
      <c r="AM13" s="18">
        <v>4.5388551896849147</v>
      </c>
      <c r="AN13" s="18">
        <v>11.074858183644027</v>
      </c>
      <c r="AO13" s="18">
        <v>2.7004924187672437</v>
      </c>
      <c r="AP13" s="18">
        <v>2.7920389521240887</v>
      </c>
      <c r="AQ13" s="17">
        <v>5.7898908977642405</v>
      </c>
      <c r="AR13" s="17">
        <v>12.475198660462842</v>
      </c>
      <c r="AS13" s="17">
        <v>7.6347099049523042</v>
      </c>
      <c r="AT13" s="17">
        <v>10.619761376638056</v>
      </c>
      <c r="AU13" s="17">
        <v>8.9291329576733833</v>
      </c>
      <c r="AV13" s="17">
        <v>7.332940034151008</v>
      </c>
      <c r="AW13" s="17">
        <v>5.8061725999708598</v>
      </c>
      <c r="AX13" s="17">
        <v>4.6953783374529445</v>
      </c>
      <c r="AY13" s="17">
        <v>8.8205976071849292</v>
      </c>
      <c r="AZ13" s="17">
        <v>11.186941249416902</v>
      </c>
      <c r="BA13" s="17">
        <v>26.846628228407702</v>
      </c>
      <c r="BB13" s="17">
        <v>11.973432174673009</v>
      </c>
      <c r="BC13" s="17">
        <v>8.9448953553862012</v>
      </c>
      <c r="BD13" s="17">
        <v>13.931907753340035</v>
      </c>
      <c r="BE13" s="17">
        <v>26.856619665624901</v>
      </c>
      <c r="BF13" s="17">
        <v>4.740790187952979</v>
      </c>
      <c r="BG13" s="17">
        <v>2.6080824795922397</v>
      </c>
      <c r="BH13" s="17">
        <v>4.4410767620755216</v>
      </c>
      <c r="BI13" s="17">
        <v>18.456759578427917</v>
      </c>
    </row>
    <row r="15" spans="1:61" x14ac:dyDescent="0.3">
      <c r="D15" s="2" t="s">
        <v>83</v>
      </c>
      <c r="E15" s="3" t="s">
        <v>97</v>
      </c>
      <c r="F15" s="61" t="s">
        <v>180</v>
      </c>
      <c r="H15" t="s">
        <v>201</v>
      </c>
      <c r="I15" t="s">
        <v>202</v>
      </c>
      <c r="L15" t="s">
        <v>203</v>
      </c>
    </row>
    <row r="16" spans="1:61" x14ac:dyDescent="0.3">
      <c r="C16" s="71" t="s">
        <v>169</v>
      </c>
      <c r="D16" s="72">
        <v>838.05878871336745</v>
      </c>
      <c r="E16" s="17">
        <v>844.38855208479765</v>
      </c>
      <c r="F16" s="53">
        <f>E16-D16</f>
        <v>6.3297633714302037</v>
      </c>
      <c r="H16">
        <f>(D16/$D$28)*100</f>
        <v>5.8046395630812961</v>
      </c>
      <c r="I16">
        <f>(E16/$E$28)*100</f>
        <v>5.6616387627036069</v>
      </c>
      <c r="K16" s="71" t="s">
        <v>169</v>
      </c>
      <c r="L16" s="54">
        <f>(I16/$E$28)*100</f>
        <v>3.7961378562281822E-2</v>
      </c>
      <c r="M16" s="54">
        <f>(H16/$D$28)*100</f>
        <v>4.0204626347296234E-2</v>
      </c>
    </row>
    <row r="17" spans="3:13" x14ac:dyDescent="0.3">
      <c r="C17" s="71" t="s">
        <v>170</v>
      </c>
      <c r="D17" s="72">
        <v>352.76952817504542</v>
      </c>
      <c r="E17" s="17">
        <v>405.95564308489213</v>
      </c>
      <c r="F17" s="53">
        <f t="shared" ref="F17:F26" si="0">E17-D17</f>
        <v>53.186114909846708</v>
      </c>
      <c r="H17">
        <f t="shared" ref="H17:H26" si="1">(D17/$D$28)*100</f>
        <v>2.443384625842453</v>
      </c>
      <c r="I17">
        <f t="shared" ref="I17:I26" si="2">(E17/$E$28)*100</f>
        <v>2.7219390873467</v>
      </c>
      <c r="K17" s="71" t="s">
        <v>170</v>
      </c>
      <c r="L17" s="54">
        <f t="shared" ref="L17:L26" si="3">(I17/$E$28)*100</f>
        <v>1.8250645166364765E-2</v>
      </c>
      <c r="M17" s="54">
        <f t="shared" ref="M17:M26" si="4">(H17/$D$28)*100</f>
        <v>1.6923594451845245E-2</v>
      </c>
    </row>
    <row r="18" spans="3:13" x14ac:dyDescent="0.3">
      <c r="C18" s="71" t="s">
        <v>171</v>
      </c>
      <c r="D18" s="75">
        <v>2111.2997571693186</v>
      </c>
      <c r="E18" s="17">
        <v>1579.4950855607474</v>
      </c>
      <c r="F18" s="53">
        <f t="shared" si="0"/>
        <v>-531.8046716085712</v>
      </c>
      <c r="H18">
        <f t="shared" si="1"/>
        <v>14.623477809717864</v>
      </c>
      <c r="I18">
        <f t="shared" si="2"/>
        <v>10.590539840730246</v>
      </c>
      <c r="K18" s="71" t="s">
        <v>171</v>
      </c>
      <c r="L18" s="54">
        <f t="shared" si="3"/>
        <v>7.1009739215665946E-2</v>
      </c>
      <c r="M18" s="54">
        <f t="shared" si="4"/>
        <v>0.10128647176941871</v>
      </c>
    </row>
    <row r="19" spans="3:13" x14ac:dyDescent="0.3">
      <c r="C19" s="71" t="s">
        <v>172</v>
      </c>
      <c r="D19" s="75">
        <v>102.4347424244844</v>
      </c>
      <c r="E19" s="17">
        <v>102.98744765089474</v>
      </c>
      <c r="F19" s="53">
        <f t="shared" si="0"/>
        <v>0.55270522641033892</v>
      </c>
      <c r="H19">
        <f t="shared" si="1"/>
        <v>0.70949289777637303</v>
      </c>
      <c r="I19">
        <f t="shared" si="2"/>
        <v>0.69053248561055636</v>
      </c>
      <c r="K19" s="71" t="s">
        <v>172</v>
      </c>
      <c r="L19" s="54">
        <f t="shared" si="3"/>
        <v>4.6300313733365021E-3</v>
      </c>
      <c r="M19" s="54">
        <f t="shared" si="4"/>
        <v>4.9141547104119511E-3</v>
      </c>
    </row>
    <row r="20" spans="3:13" x14ac:dyDescent="0.3">
      <c r="C20" s="56" t="s">
        <v>173</v>
      </c>
      <c r="D20" s="72">
        <v>1180.5254486936433</v>
      </c>
      <c r="E20" s="17">
        <v>1072.9992628636182</v>
      </c>
      <c r="F20" s="53">
        <f t="shared" si="0"/>
        <v>-107.52618583002504</v>
      </c>
      <c r="H20">
        <f t="shared" si="1"/>
        <v>8.1766635193120312</v>
      </c>
      <c r="I20">
        <f t="shared" si="2"/>
        <v>7.1944772391596592</v>
      </c>
      <c r="K20" s="56" t="s">
        <v>173</v>
      </c>
      <c r="L20" s="54">
        <f t="shared" si="3"/>
        <v>4.8239085091864899E-2</v>
      </c>
      <c r="M20" s="54">
        <f t="shared" si="4"/>
        <v>5.6633955991403966E-2</v>
      </c>
    </row>
    <row r="21" spans="3:13" x14ac:dyDescent="0.3">
      <c r="C21" s="56" t="s">
        <v>174</v>
      </c>
      <c r="D21" s="72">
        <v>3318.5785529155437</v>
      </c>
      <c r="E21" s="17">
        <v>2993.8570787886692</v>
      </c>
      <c r="F21" s="53">
        <f t="shared" si="0"/>
        <v>-324.72147412687445</v>
      </c>
      <c r="H21">
        <f t="shared" si="1"/>
        <v>22.985442812455268</v>
      </c>
      <c r="I21">
        <f t="shared" si="2"/>
        <v>20.073859653135489</v>
      </c>
      <c r="K21" s="56" t="s">
        <v>174</v>
      </c>
      <c r="L21" s="54">
        <f t="shared" si="3"/>
        <v>0.13459555041178539</v>
      </c>
      <c r="M21" s="54">
        <f t="shared" si="4"/>
        <v>0.1592038798721476</v>
      </c>
    </row>
    <row r="22" spans="3:13" x14ac:dyDescent="0.3">
      <c r="C22" s="56" t="s">
        <v>175</v>
      </c>
      <c r="D22" s="72">
        <v>807.58366975787499</v>
      </c>
      <c r="E22" s="17">
        <v>960.33521446785574</v>
      </c>
      <c r="F22" s="53">
        <f t="shared" si="0"/>
        <v>152.75154470998075</v>
      </c>
      <c r="H22">
        <f t="shared" si="1"/>
        <v>5.5935600021232368</v>
      </c>
      <c r="I22">
        <f t="shared" si="2"/>
        <v>6.4390629906058647</v>
      </c>
      <c r="K22" s="56" t="s">
        <v>175</v>
      </c>
      <c r="L22" s="54">
        <f t="shared" si="3"/>
        <v>4.3174020459059131E-2</v>
      </c>
      <c r="M22" s="54">
        <f t="shared" si="4"/>
        <v>3.8742627753646217E-2</v>
      </c>
    </row>
    <row r="23" spans="3:13" x14ac:dyDescent="0.3">
      <c r="C23" s="56" t="s">
        <v>176</v>
      </c>
      <c r="D23" s="72">
        <v>1779.7907691646569</v>
      </c>
      <c r="E23" s="17">
        <v>2331.9927577337999</v>
      </c>
      <c r="F23" s="53">
        <f t="shared" si="0"/>
        <v>552.20198856914294</v>
      </c>
      <c r="H23">
        <f t="shared" si="1"/>
        <v>12.327349885037096</v>
      </c>
      <c r="I23">
        <f t="shared" si="2"/>
        <v>15.63604878220076</v>
      </c>
      <c r="K23" s="56" t="s">
        <v>176</v>
      </c>
      <c r="L23" s="54">
        <f t="shared" si="3"/>
        <v>0.10483995746065272</v>
      </c>
      <c r="M23" s="54">
        <f t="shared" si="4"/>
        <v>8.538282017242288E-2</v>
      </c>
    </row>
    <row r="24" spans="3:13" x14ac:dyDescent="0.3">
      <c r="C24" s="56" t="s">
        <v>177</v>
      </c>
      <c r="D24" s="72">
        <v>2714.0665780580348</v>
      </c>
      <c r="E24" s="17">
        <v>3545.6454420363966</v>
      </c>
      <c r="F24" s="53">
        <f t="shared" si="0"/>
        <v>831.57886397836182</v>
      </c>
      <c r="H24">
        <f t="shared" si="1"/>
        <v>18.798416588434083</v>
      </c>
      <c r="I24">
        <f t="shared" si="2"/>
        <v>23.773609464355552</v>
      </c>
      <c r="K24" s="56" t="s">
        <v>177</v>
      </c>
      <c r="L24" s="54">
        <f t="shared" si="3"/>
        <v>0.15940243213915076</v>
      </c>
      <c r="M24" s="54">
        <f t="shared" si="4"/>
        <v>0.1302033152352379</v>
      </c>
    </row>
    <row r="25" spans="3:13" x14ac:dyDescent="0.3">
      <c r="C25" s="56" t="s">
        <v>178</v>
      </c>
      <c r="D25" s="72">
        <v>1232.6325208253047</v>
      </c>
      <c r="E25" s="17">
        <v>1072.1099233303044</v>
      </c>
      <c r="F25" s="53">
        <f t="shared" si="0"/>
        <v>-160.52259749500035</v>
      </c>
      <c r="H25">
        <f t="shared" si="1"/>
        <v>8.537572296220306</v>
      </c>
      <c r="I25">
        <f t="shared" si="2"/>
        <v>7.188514203348026</v>
      </c>
      <c r="K25" s="56" t="s">
        <v>178</v>
      </c>
      <c r="L25" s="54">
        <f t="shared" si="3"/>
        <v>4.8199102841263358E-2</v>
      </c>
      <c r="M25" s="54">
        <f t="shared" si="4"/>
        <v>5.9133715427518607E-2</v>
      </c>
    </row>
    <row r="26" spans="3:13" x14ac:dyDescent="0.3">
      <c r="C26" s="56" t="s">
        <v>179</v>
      </c>
      <c r="D26" s="72">
        <v>0</v>
      </c>
      <c r="E26" s="17">
        <v>4.4410767620755216</v>
      </c>
      <c r="F26" s="53">
        <f t="shared" si="0"/>
        <v>4.4410767620755216</v>
      </c>
      <c r="H26">
        <f t="shared" si="1"/>
        <v>0</v>
      </c>
      <c r="I26">
        <f t="shared" si="2"/>
        <v>2.977749080352754E-2</v>
      </c>
      <c r="K26" s="56" t="s">
        <v>179</v>
      </c>
      <c r="L26" s="54">
        <f t="shared" si="3"/>
        <v>1.9965855265689471E-4</v>
      </c>
      <c r="M26" s="54">
        <f t="shared" si="4"/>
        <v>0</v>
      </c>
    </row>
    <row r="28" spans="3:13" x14ac:dyDescent="0.3">
      <c r="C28" s="84" t="s">
        <v>159</v>
      </c>
      <c r="D28" s="85">
        <f>SUM(D16:D26)</f>
        <v>14437.740355897273</v>
      </c>
      <c r="E28" s="53">
        <f>SUM(E16:E26)</f>
        <v>14914.207484364053</v>
      </c>
      <c r="G28" t="s">
        <v>159</v>
      </c>
      <c r="H28">
        <f>SUM(H16:H26)</f>
        <v>100</v>
      </c>
      <c r="I28">
        <f>SUM(I16:I26)</f>
        <v>99.999999999999986</v>
      </c>
    </row>
    <row r="30" spans="3:13" x14ac:dyDescent="0.3">
      <c r="E30">
        <f>E18/D18*100</f>
        <v>74.811503207788107</v>
      </c>
    </row>
    <row r="31" spans="3:13" x14ac:dyDescent="0.3">
      <c r="E31">
        <f>100-E30</f>
        <v>25.188496792211893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F2A8-C16E-4AA1-A06E-3A474BC9E512}">
  <dimension ref="A1:J14"/>
  <sheetViews>
    <sheetView zoomScale="89" zoomScaleNormal="40" workbookViewId="0">
      <selection activeCell="N15" sqref="N15"/>
    </sheetView>
  </sheetViews>
  <sheetFormatPr defaultRowHeight="14.4" x14ac:dyDescent="0.3"/>
  <cols>
    <col min="4" max="4" width="24.6640625" bestFit="1" customWidth="1"/>
    <col min="9" max="9" width="24.77734375" bestFit="1" customWidth="1"/>
  </cols>
  <sheetData>
    <row r="1" spans="1:10" x14ac:dyDescent="0.3">
      <c r="A1" s="92" t="s">
        <v>181</v>
      </c>
      <c r="B1" s="92"/>
      <c r="C1" s="92"/>
    </row>
    <row r="3" spans="1:10" x14ac:dyDescent="0.3">
      <c r="E3" s="2" t="s">
        <v>83</v>
      </c>
      <c r="F3" s="3" t="s">
        <v>97</v>
      </c>
      <c r="G3" s="61" t="s">
        <v>180</v>
      </c>
      <c r="J3" t="s">
        <v>180</v>
      </c>
    </row>
    <row r="4" spans="1:10" x14ac:dyDescent="0.3">
      <c r="D4" s="56" t="s">
        <v>177</v>
      </c>
      <c r="E4" s="72">
        <v>2714.0665780580348</v>
      </c>
      <c r="F4" s="17">
        <v>3545.6454420363966</v>
      </c>
      <c r="G4" s="53">
        <f t="shared" ref="G4:G14" si="0">F4-E4</f>
        <v>831.57886397836182</v>
      </c>
      <c r="I4" s="56" t="s">
        <v>177</v>
      </c>
      <c r="J4" s="53">
        <v>831.57886397836182</v>
      </c>
    </row>
    <row r="5" spans="1:10" x14ac:dyDescent="0.3">
      <c r="D5" s="56" t="s">
        <v>174</v>
      </c>
      <c r="E5" s="72">
        <v>3318.5785529155437</v>
      </c>
      <c r="F5" s="17">
        <v>2993.8570787886692</v>
      </c>
      <c r="G5" s="53">
        <f t="shared" si="0"/>
        <v>-324.72147412687445</v>
      </c>
      <c r="I5" s="56" t="s">
        <v>176</v>
      </c>
      <c r="J5" s="53">
        <v>552.20198856914294</v>
      </c>
    </row>
    <row r="6" spans="1:10" x14ac:dyDescent="0.3">
      <c r="D6" s="56" t="s">
        <v>176</v>
      </c>
      <c r="E6" s="72">
        <v>1779.7907691646569</v>
      </c>
      <c r="F6" s="17">
        <v>2331.9927577337999</v>
      </c>
      <c r="G6" s="53">
        <f t="shared" si="0"/>
        <v>552.20198856914294</v>
      </c>
      <c r="I6" s="56" t="s">
        <v>175</v>
      </c>
      <c r="J6" s="53">
        <v>152.75154470998075</v>
      </c>
    </row>
    <row r="7" spans="1:10" x14ac:dyDescent="0.3">
      <c r="D7" s="71" t="s">
        <v>171</v>
      </c>
      <c r="E7" s="75">
        <v>2111.2997571693186</v>
      </c>
      <c r="F7" s="17">
        <v>1579.4950855607474</v>
      </c>
      <c r="G7" s="53">
        <f t="shared" si="0"/>
        <v>-531.8046716085712</v>
      </c>
      <c r="I7" s="71" t="s">
        <v>170</v>
      </c>
      <c r="J7" s="53">
        <v>53.186114909846708</v>
      </c>
    </row>
    <row r="8" spans="1:10" x14ac:dyDescent="0.3">
      <c r="D8" s="56" t="s">
        <v>173</v>
      </c>
      <c r="E8" s="72">
        <v>1180.5254486936433</v>
      </c>
      <c r="F8" s="17">
        <v>1072.9992628636182</v>
      </c>
      <c r="G8" s="53">
        <f t="shared" si="0"/>
        <v>-107.52618583002504</v>
      </c>
      <c r="I8" s="71" t="s">
        <v>169</v>
      </c>
      <c r="J8" s="53">
        <v>6.3297633714302037</v>
      </c>
    </row>
    <row r="9" spans="1:10" x14ac:dyDescent="0.3">
      <c r="D9" s="56" t="s">
        <v>178</v>
      </c>
      <c r="E9" s="72">
        <v>1232.6325208253047</v>
      </c>
      <c r="F9" s="17">
        <v>1072.1099233303044</v>
      </c>
      <c r="G9" s="53">
        <f t="shared" si="0"/>
        <v>-160.52259749500035</v>
      </c>
      <c r="I9" s="56" t="s">
        <v>179</v>
      </c>
      <c r="J9" s="53">
        <v>4.4410767620755216</v>
      </c>
    </row>
    <row r="10" spans="1:10" x14ac:dyDescent="0.3">
      <c r="D10" s="56" t="s">
        <v>175</v>
      </c>
      <c r="E10" s="72">
        <v>807.58366975787499</v>
      </c>
      <c r="F10" s="17">
        <v>960.33521446785574</v>
      </c>
      <c r="G10" s="53">
        <f t="shared" si="0"/>
        <v>152.75154470998075</v>
      </c>
      <c r="I10" s="71" t="s">
        <v>172</v>
      </c>
      <c r="J10" s="53">
        <v>0.55270522641033892</v>
      </c>
    </row>
    <row r="11" spans="1:10" x14ac:dyDescent="0.3">
      <c r="D11" s="71" t="s">
        <v>169</v>
      </c>
      <c r="E11" s="72">
        <v>838.05878871336745</v>
      </c>
      <c r="F11" s="17">
        <v>844.38855208479765</v>
      </c>
      <c r="G11" s="53">
        <f t="shared" si="0"/>
        <v>6.3297633714302037</v>
      </c>
      <c r="I11" s="56" t="s">
        <v>173</v>
      </c>
      <c r="J11" s="53">
        <v>-107.52618583002504</v>
      </c>
    </row>
    <row r="12" spans="1:10" x14ac:dyDescent="0.3">
      <c r="D12" s="71" t="s">
        <v>170</v>
      </c>
      <c r="E12" s="72">
        <v>352.76952817504542</v>
      </c>
      <c r="F12" s="17">
        <v>405.95564308489213</v>
      </c>
      <c r="G12" s="53">
        <f t="shared" si="0"/>
        <v>53.186114909846708</v>
      </c>
      <c r="I12" s="56" t="s">
        <v>178</v>
      </c>
      <c r="J12" s="53">
        <v>-160.52259749500035</v>
      </c>
    </row>
    <row r="13" spans="1:10" x14ac:dyDescent="0.3">
      <c r="D13" s="71" t="s">
        <v>172</v>
      </c>
      <c r="E13" s="75">
        <v>102.4347424244844</v>
      </c>
      <c r="F13" s="17">
        <v>102.98744765089474</v>
      </c>
      <c r="G13" s="53">
        <f t="shared" si="0"/>
        <v>0.55270522641033892</v>
      </c>
      <c r="I13" s="56" t="s">
        <v>174</v>
      </c>
      <c r="J13" s="53">
        <v>-324.72147412687445</v>
      </c>
    </row>
    <row r="14" spans="1:10" x14ac:dyDescent="0.3">
      <c r="D14" s="56" t="s">
        <v>179</v>
      </c>
      <c r="E14" s="72">
        <v>0</v>
      </c>
      <c r="F14" s="17">
        <v>4.4410767620755216</v>
      </c>
      <c r="G14" s="53">
        <f t="shared" si="0"/>
        <v>4.4410767620755216</v>
      </c>
      <c r="I14" s="71" t="s">
        <v>171</v>
      </c>
      <c r="J14" s="53">
        <v>-531.8046716085712</v>
      </c>
    </row>
  </sheetData>
  <sheetProtection sheet="1" objects="1" scenarios="1"/>
  <sortState xmlns:xlrd2="http://schemas.microsoft.com/office/spreadsheetml/2017/richdata2" ref="D4:G14">
    <sortCondition descending="1" ref="F3:F14"/>
  </sortState>
  <mergeCells count="1">
    <mergeCell ref="A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79E0A-862A-4DBB-AC71-29E03FF97E46}">
  <sheetPr>
    <pageSetUpPr fitToPage="1"/>
  </sheetPr>
  <dimension ref="A1:W33"/>
  <sheetViews>
    <sheetView tabSelected="1" topLeftCell="B1" zoomScaleNormal="100" workbookViewId="0">
      <selection activeCell="A33" sqref="A1:W33"/>
    </sheetView>
  </sheetViews>
  <sheetFormatPr defaultRowHeight="14.4" x14ac:dyDescent="0.3"/>
  <sheetData>
    <row r="1" spans="1:23" ht="31.8" customHeight="1" x14ac:dyDescent="0.3">
      <c r="A1" s="79"/>
      <c r="B1" s="79"/>
      <c r="C1" s="79"/>
      <c r="D1" s="79"/>
      <c r="E1" s="79"/>
      <c r="F1" s="90" t="s">
        <v>182</v>
      </c>
      <c r="G1" s="90"/>
      <c r="H1" s="90"/>
      <c r="I1" s="90"/>
      <c r="J1" s="90"/>
      <c r="K1" s="90"/>
      <c r="L1" s="90"/>
      <c r="M1" s="90"/>
      <c r="N1" s="90"/>
      <c r="O1" s="90"/>
      <c r="P1" s="90"/>
      <c r="Q1" s="79"/>
      <c r="R1" s="79"/>
      <c r="S1" s="79"/>
      <c r="T1" s="79"/>
      <c r="U1" s="79"/>
      <c r="V1" s="79"/>
      <c r="W1" s="79"/>
    </row>
    <row r="2" spans="1:23" ht="21" customHeight="1" x14ac:dyDescent="0.3">
      <c r="A2" s="79"/>
      <c r="B2" s="79"/>
      <c r="C2" s="79"/>
      <c r="D2" s="79"/>
      <c r="E2" s="79"/>
      <c r="F2" s="91" t="s">
        <v>193</v>
      </c>
      <c r="G2" s="91"/>
      <c r="H2" s="91"/>
      <c r="I2" s="91"/>
      <c r="J2" s="91"/>
      <c r="K2" s="91"/>
      <c r="L2" s="91"/>
      <c r="M2" s="91"/>
      <c r="N2" s="91"/>
      <c r="O2" s="91"/>
      <c r="P2" s="91"/>
      <c r="Q2" s="79"/>
      <c r="R2" s="79"/>
      <c r="S2" s="79"/>
      <c r="T2" s="79"/>
      <c r="U2" s="79"/>
      <c r="V2" s="79"/>
      <c r="W2" s="79"/>
    </row>
    <row r="3" spans="1:23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</row>
    <row r="4" spans="1:23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</row>
    <row r="5" spans="1:23" x14ac:dyDescent="0.3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</row>
    <row r="6" spans="1:23" x14ac:dyDescent="0.3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</row>
    <row r="7" spans="1:23" x14ac:dyDescent="0.3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  <row r="8" spans="1:23" x14ac:dyDescent="0.3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</row>
    <row r="9" spans="1:23" x14ac:dyDescent="0.3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</row>
    <row r="10" spans="1:23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</row>
    <row r="11" spans="1:23" x14ac:dyDescent="0.3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spans="1:23" x14ac:dyDescent="0.3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</row>
    <row r="13" spans="1:23" x14ac:dyDescent="0.3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</row>
    <row r="14" spans="1:23" x14ac:dyDescent="0.3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pans="1:23" x14ac:dyDescent="0.3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spans="1:23" x14ac:dyDescent="0.3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1:23" x14ac:dyDescent="0.3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spans="1:23" x14ac:dyDescent="0.3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</row>
    <row r="19" spans="1:23" x14ac:dyDescent="0.3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</row>
    <row r="20" spans="1:23" x14ac:dyDescent="0.3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</row>
    <row r="21" spans="1:23" x14ac:dyDescent="0.3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</row>
    <row r="22" spans="1:23" x14ac:dyDescent="0.3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</row>
    <row r="23" spans="1:23" x14ac:dyDescent="0.3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</row>
    <row r="24" spans="1:23" x14ac:dyDescent="0.3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</row>
    <row r="25" spans="1:23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</row>
    <row r="26" spans="1:23" x14ac:dyDescent="0.3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</row>
    <row r="27" spans="1:23" x14ac:dyDescent="0.3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</row>
    <row r="28" spans="1:23" x14ac:dyDescent="0.3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</row>
    <row r="29" spans="1:23" x14ac:dyDescent="0.3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</row>
    <row r="30" spans="1:23" x14ac:dyDescent="0.3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</row>
    <row r="31" spans="1:23" x14ac:dyDescent="0.3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</row>
    <row r="32" spans="1:23" x14ac:dyDescent="0.3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</row>
    <row r="33" spans="1:23" x14ac:dyDescent="0.3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</row>
  </sheetData>
  <mergeCells count="2">
    <mergeCell ref="F1:P1"/>
    <mergeCell ref="F2:P2"/>
  </mergeCells>
  <pageMargins left="0.25" right="0.25" top="0.75" bottom="0.75" header="0.3" footer="0.3"/>
  <pageSetup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8A4D8-6028-4D2B-B70A-4ECF4B6C886A}">
  <dimension ref="A1:H10"/>
  <sheetViews>
    <sheetView topLeftCell="C10" zoomScale="160" workbookViewId="0">
      <selection activeCell="M21" sqref="M21"/>
    </sheetView>
  </sheetViews>
  <sheetFormatPr defaultRowHeight="14.4" x14ac:dyDescent="0.3"/>
  <cols>
    <col min="5" max="5" width="37.109375" bestFit="1" customWidth="1"/>
    <col min="6" max="6" width="14" customWidth="1"/>
  </cols>
  <sheetData>
    <row r="1" spans="1:8" x14ac:dyDescent="0.3">
      <c r="A1" s="61" t="s">
        <v>183</v>
      </c>
    </row>
    <row r="2" spans="1:8" x14ac:dyDescent="0.3">
      <c r="E2" s="7" t="s">
        <v>184</v>
      </c>
      <c r="F2" s="80" t="s">
        <v>192</v>
      </c>
      <c r="G2" s="81"/>
      <c r="H2" s="81" t="s">
        <v>191</v>
      </c>
    </row>
    <row r="3" spans="1:8" x14ac:dyDescent="0.3">
      <c r="E3" s="14" t="s">
        <v>185</v>
      </c>
      <c r="F3" s="22">
        <v>7.8634350485162416E-2</v>
      </c>
      <c r="G3" s="81">
        <f>F3/1000</f>
        <v>7.863435048516241E-5</v>
      </c>
      <c r="H3" s="17">
        <v>78.634350485162415</v>
      </c>
    </row>
    <row r="4" spans="1:8" x14ac:dyDescent="0.3">
      <c r="E4" s="14" t="s">
        <v>186</v>
      </c>
      <c r="F4" s="22">
        <v>0.33578858758925306</v>
      </c>
      <c r="G4" s="81">
        <f t="shared" ref="G4:G9" si="0">F4/1000</f>
        <v>3.3578858758925308E-4</v>
      </c>
      <c r="H4" s="17">
        <v>335.78858758925304</v>
      </c>
    </row>
    <row r="5" spans="1:8" x14ac:dyDescent="0.3">
      <c r="E5" s="14" t="s">
        <v>187</v>
      </c>
      <c r="F5" s="22">
        <v>0.23296777758470666</v>
      </c>
      <c r="G5" s="81">
        <f t="shared" si="0"/>
        <v>2.3296777758470666E-4</v>
      </c>
      <c r="H5" s="17">
        <v>232.96777758470665</v>
      </c>
    </row>
    <row r="6" spans="1:8" x14ac:dyDescent="0.3">
      <c r="E6" s="14" t="s">
        <v>188</v>
      </c>
      <c r="F6" s="22">
        <v>3.4671685686205107</v>
      </c>
      <c r="G6" s="81">
        <f t="shared" si="0"/>
        <v>3.4671685686205106E-3</v>
      </c>
      <c r="H6" s="17">
        <v>3467.1685686205105</v>
      </c>
    </row>
    <row r="7" spans="1:8" x14ac:dyDescent="0.3">
      <c r="E7" s="14" t="s">
        <v>189</v>
      </c>
      <c r="F7" s="22">
        <v>3.0742324939933772</v>
      </c>
      <c r="G7" s="81">
        <f t="shared" si="0"/>
        <v>3.0742324939933771E-3</v>
      </c>
      <c r="H7" s="17">
        <v>3074.2324939933774</v>
      </c>
    </row>
    <row r="8" spans="1:8" x14ac:dyDescent="0.3">
      <c r="E8" s="14" t="s">
        <v>190</v>
      </c>
      <c r="F8" s="22">
        <v>0.7421394081961139</v>
      </c>
      <c r="G8" s="81">
        <f t="shared" si="0"/>
        <v>7.421394081961139E-4</v>
      </c>
      <c r="H8" s="17">
        <v>742.13940819611389</v>
      </c>
    </row>
    <row r="9" spans="1:8" x14ac:dyDescent="0.3">
      <c r="E9" s="14" t="s">
        <v>179</v>
      </c>
      <c r="F9" s="22">
        <v>6.3360630089847894E-2</v>
      </c>
      <c r="G9" s="81">
        <f t="shared" si="0"/>
        <v>6.3360630089847895E-5</v>
      </c>
      <c r="H9" s="17">
        <v>63.360630089847888</v>
      </c>
    </row>
    <row r="10" spans="1:8" x14ac:dyDescent="0.3">
      <c r="E10" s="81"/>
      <c r="F10" s="81"/>
      <c r="G10" s="81"/>
      <c r="H10" s="6">
        <v>7994.2918165590299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3879-5A01-4C4E-86E0-B556E1BAC6B6}">
  <dimension ref="A1:BG10"/>
  <sheetViews>
    <sheetView topLeftCell="AO1" zoomScale="109" workbookViewId="0">
      <selection activeCell="A11" sqref="A1:BG11"/>
    </sheetView>
  </sheetViews>
  <sheetFormatPr defaultRowHeight="14.4" x14ac:dyDescent="0.3"/>
  <cols>
    <col min="1" max="1" width="23.44140625" bestFit="1" customWidth="1"/>
  </cols>
  <sheetData>
    <row r="1" spans="1:59" x14ac:dyDescent="0.3">
      <c r="B1" s="2" t="s">
        <v>83</v>
      </c>
      <c r="C1" s="2" t="s">
        <v>98</v>
      </c>
      <c r="D1" s="2" t="s">
        <v>113</v>
      </c>
      <c r="E1" s="2" t="s">
        <v>127</v>
      </c>
      <c r="F1" s="2" t="s">
        <v>84</v>
      </c>
      <c r="G1" s="2" t="s">
        <v>99</v>
      </c>
      <c r="H1" s="2" t="s">
        <v>114</v>
      </c>
      <c r="I1" s="2" t="s">
        <v>128</v>
      </c>
      <c r="J1" s="2" t="s">
        <v>85</v>
      </c>
      <c r="K1" s="2" t="s">
        <v>100</v>
      </c>
      <c r="L1" s="2" t="s">
        <v>115</v>
      </c>
      <c r="M1" s="2" t="s">
        <v>129</v>
      </c>
      <c r="N1" s="2" t="s">
        <v>86</v>
      </c>
      <c r="O1" s="2" t="s">
        <v>101</v>
      </c>
      <c r="P1" s="2" t="s">
        <v>116</v>
      </c>
      <c r="Q1" s="2" t="s">
        <v>130</v>
      </c>
      <c r="R1" s="2" t="s">
        <v>87</v>
      </c>
      <c r="S1" s="2" t="s">
        <v>102</v>
      </c>
      <c r="T1" s="2" t="s">
        <v>117</v>
      </c>
      <c r="U1" s="2" t="s">
        <v>131</v>
      </c>
      <c r="V1" s="2" t="s">
        <v>88</v>
      </c>
      <c r="W1" s="2" t="s">
        <v>103</v>
      </c>
      <c r="X1" s="2" t="s">
        <v>118</v>
      </c>
      <c r="Y1" s="2" t="s">
        <v>132</v>
      </c>
      <c r="Z1" s="2" t="s">
        <v>89</v>
      </c>
      <c r="AA1" s="2" t="s">
        <v>104</v>
      </c>
      <c r="AB1" s="2" t="s">
        <v>119</v>
      </c>
      <c r="AC1" s="2" t="s">
        <v>133</v>
      </c>
      <c r="AD1" s="2" t="s">
        <v>90</v>
      </c>
      <c r="AE1" s="3" t="s">
        <v>105</v>
      </c>
      <c r="AF1" s="3" t="s">
        <v>120</v>
      </c>
      <c r="AG1" s="3" t="s">
        <v>134</v>
      </c>
      <c r="AH1" s="3" t="s">
        <v>91</v>
      </c>
      <c r="AI1" s="3" t="s">
        <v>106</v>
      </c>
      <c r="AJ1" s="3" t="s">
        <v>121</v>
      </c>
      <c r="AK1" s="3" t="s">
        <v>135</v>
      </c>
      <c r="AL1" s="3" t="s">
        <v>92</v>
      </c>
      <c r="AM1" s="3" t="s">
        <v>107</v>
      </c>
      <c r="AN1" s="3" t="s">
        <v>122</v>
      </c>
      <c r="AO1" s="3" t="s">
        <v>136</v>
      </c>
      <c r="AP1" s="3" t="s">
        <v>93</v>
      </c>
      <c r="AQ1" s="3" t="s">
        <v>108</v>
      </c>
      <c r="AR1" s="3" t="s">
        <v>123</v>
      </c>
      <c r="AS1" s="3" t="s">
        <v>137</v>
      </c>
      <c r="AT1" s="3" t="s">
        <v>94</v>
      </c>
      <c r="AU1" s="3" t="s">
        <v>109</v>
      </c>
      <c r="AV1" s="3" t="s">
        <v>124</v>
      </c>
      <c r="AW1" s="3" t="s">
        <v>138</v>
      </c>
      <c r="AX1" s="3" t="s">
        <v>95</v>
      </c>
      <c r="AY1" s="3" t="s">
        <v>110</v>
      </c>
      <c r="AZ1" s="3" t="s">
        <v>125</v>
      </c>
      <c r="BA1" s="3" t="s">
        <v>139</v>
      </c>
      <c r="BB1" s="3" t="s">
        <v>96</v>
      </c>
      <c r="BC1" s="3" t="s">
        <v>111</v>
      </c>
      <c r="BD1" s="3" t="s">
        <v>126</v>
      </c>
      <c r="BE1" s="3" t="s">
        <v>140</v>
      </c>
      <c r="BF1" s="3" t="s">
        <v>97</v>
      </c>
      <c r="BG1" s="3" t="s">
        <v>112</v>
      </c>
    </row>
    <row r="2" spans="1:59" x14ac:dyDescent="0.3">
      <c r="A2" s="14" t="s">
        <v>73</v>
      </c>
      <c r="B2" s="19">
        <v>23.2</v>
      </c>
      <c r="C2" s="19">
        <v>22.6</v>
      </c>
      <c r="D2" s="19">
        <v>22.8</v>
      </c>
      <c r="E2" s="19">
        <v>21.5</v>
      </c>
      <c r="F2" s="19">
        <v>23</v>
      </c>
      <c r="G2" s="19">
        <v>23.2</v>
      </c>
      <c r="H2" s="19">
        <v>24.5</v>
      </c>
      <c r="I2" s="19">
        <v>24.1</v>
      </c>
      <c r="J2" s="19">
        <v>25.1</v>
      </c>
      <c r="K2" s="19">
        <v>25.1</v>
      </c>
      <c r="L2" s="19">
        <v>25.4</v>
      </c>
      <c r="M2" s="19">
        <v>23.9</v>
      </c>
      <c r="N2" s="19">
        <v>24.8</v>
      </c>
      <c r="O2" s="19">
        <v>25.6</v>
      </c>
      <c r="P2" s="19">
        <v>25</v>
      </c>
      <c r="Q2" s="19">
        <v>23.8</v>
      </c>
      <c r="R2" s="19">
        <v>25</v>
      </c>
      <c r="S2" s="19">
        <v>24.8</v>
      </c>
      <c r="T2" s="19">
        <v>25.2</v>
      </c>
      <c r="U2" s="19">
        <v>24.5</v>
      </c>
      <c r="V2" s="19">
        <v>25</v>
      </c>
      <c r="W2" s="19">
        <v>25.3</v>
      </c>
      <c r="X2" s="19">
        <v>24.5</v>
      </c>
      <c r="Y2" s="19">
        <v>24.1</v>
      </c>
      <c r="Z2" s="20">
        <v>25.2</v>
      </c>
      <c r="AA2" s="20">
        <v>25.5</v>
      </c>
      <c r="AB2" s="19">
        <v>25.4</v>
      </c>
      <c r="AC2" s="20">
        <v>24.3</v>
      </c>
      <c r="AD2" s="19">
        <v>26.4</v>
      </c>
      <c r="AE2" s="21">
        <v>25</v>
      </c>
      <c r="AF2" s="21">
        <v>25.5</v>
      </c>
      <c r="AG2" s="21">
        <v>24.5</v>
      </c>
      <c r="AH2" s="20">
        <v>26.7</v>
      </c>
      <c r="AI2" s="20">
        <v>26.6</v>
      </c>
      <c r="AJ2" s="19">
        <v>27.1</v>
      </c>
      <c r="AK2" s="19">
        <v>26.5</v>
      </c>
      <c r="AL2" s="19">
        <v>27.7</v>
      </c>
      <c r="AM2" s="19">
        <v>27.7</v>
      </c>
      <c r="AN2" s="19">
        <v>27.7</v>
      </c>
      <c r="AO2" s="19">
        <v>26.7</v>
      </c>
      <c r="AP2" s="19">
        <v>26.7</v>
      </c>
      <c r="AQ2" s="22">
        <v>27.2</v>
      </c>
      <c r="AR2" s="22">
        <v>27.5</v>
      </c>
      <c r="AS2" s="22">
        <v>27.1</v>
      </c>
      <c r="AT2" s="22">
        <v>27.6</v>
      </c>
      <c r="AU2" s="22">
        <v>29</v>
      </c>
      <c r="AV2" s="22">
        <v>29.1</v>
      </c>
      <c r="AW2" s="22">
        <v>29.1</v>
      </c>
      <c r="AX2" s="22">
        <v>30.1</v>
      </c>
      <c r="AY2" s="22">
        <v>23.3</v>
      </c>
      <c r="AZ2" s="22">
        <v>30.8</v>
      </c>
      <c r="BA2" s="22">
        <v>32.5</v>
      </c>
      <c r="BB2" s="22">
        <v>32.6</v>
      </c>
      <c r="BC2" s="22">
        <v>34.4</v>
      </c>
      <c r="BD2" s="22">
        <v>34.9</v>
      </c>
      <c r="BE2" s="22">
        <v>35.299999999999997</v>
      </c>
      <c r="BF2" s="22">
        <v>34.5</v>
      </c>
      <c r="BG2" s="22">
        <v>33.9</v>
      </c>
    </row>
    <row r="3" spans="1:59" x14ac:dyDescent="0.3">
      <c r="A3" s="14" t="s">
        <v>81</v>
      </c>
      <c r="B3" s="19">
        <v>26.6</v>
      </c>
      <c r="C3" s="19">
        <v>26.3</v>
      </c>
      <c r="D3" s="19">
        <v>25.8</v>
      </c>
      <c r="E3" s="19">
        <v>24.9</v>
      </c>
      <c r="F3" s="19">
        <v>25.6</v>
      </c>
      <c r="G3" s="19">
        <v>25.3</v>
      </c>
      <c r="H3" s="19">
        <v>26.3</v>
      </c>
      <c r="I3" s="19">
        <v>25.6</v>
      </c>
      <c r="J3" s="19">
        <v>27.2</v>
      </c>
      <c r="K3" s="19">
        <v>27.4</v>
      </c>
      <c r="L3" s="19">
        <v>27.9</v>
      </c>
      <c r="M3" s="19">
        <v>26.3</v>
      </c>
      <c r="N3" s="19">
        <v>27.9</v>
      </c>
      <c r="O3" s="19">
        <v>28.1</v>
      </c>
      <c r="P3" s="19">
        <v>27.5</v>
      </c>
      <c r="Q3" s="19">
        <v>25.9</v>
      </c>
      <c r="R3" s="19">
        <v>27.3</v>
      </c>
      <c r="S3" s="19">
        <v>26.8</v>
      </c>
      <c r="T3" s="19">
        <v>27.5</v>
      </c>
      <c r="U3" s="19">
        <v>27.1</v>
      </c>
      <c r="V3" s="19">
        <v>26.8</v>
      </c>
      <c r="W3" s="19">
        <v>27.5</v>
      </c>
      <c r="X3" s="19">
        <v>26.2</v>
      </c>
      <c r="Y3" s="19">
        <v>26.3</v>
      </c>
      <c r="Z3" s="20">
        <v>27</v>
      </c>
      <c r="AA3" s="20">
        <v>27.5</v>
      </c>
      <c r="AB3" s="19">
        <v>27.8</v>
      </c>
      <c r="AC3" s="20">
        <v>26.6</v>
      </c>
      <c r="AD3" s="19">
        <v>28.7</v>
      </c>
      <c r="AE3" s="21">
        <v>27.3</v>
      </c>
      <c r="AF3" s="21">
        <v>27.9</v>
      </c>
      <c r="AG3" s="21">
        <v>26.9</v>
      </c>
      <c r="AH3" s="20">
        <v>29.3</v>
      </c>
      <c r="AI3" s="20">
        <v>29.1</v>
      </c>
      <c r="AJ3" s="19">
        <v>29.3</v>
      </c>
      <c r="AK3" s="19">
        <v>28.9</v>
      </c>
      <c r="AL3" s="19">
        <v>29.8</v>
      </c>
      <c r="AM3" s="19">
        <v>29.8</v>
      </c>
      <c r="AN3" s="19">
        <v>29.8</v>
      </c>
      <c r="AO3" s="19">
        <v>29</v>
      </c>
      <c r="AP3" s="19">
        <v>28.8</v>
      </c>
      <c r="AQ3" s="22">
        <v>29.5</v>
      </c>
      <c r="AR3" s="22">
        <v>29.4</v>
      </c>
      <c r="AS3" s="22">
        <v>29.5</v>
      </c>
      <c r="AT3" s="22">
        <v>29.3</v>
      </c>
      <c r="AU3" s="22">
        <v>31.3</v>
      </c>
      <c r="AV3" s="22">
        <v>30.9</v>
      </c>
      <c r="AW3" s="22">
        <v>31.3</v>
      </c>
      <c r="AX3" s="22">
        <v>32.4</v>
      </c>
      <c r="AY3" s="22">
        <v>24.8</v>
      </c>
      <c r="AZ3" s="22">
        <v>32.299999999999997</v>
      </c>
      <c r="BA3" s="22">
        <v>34.299999999999997</v>
      </c>
      <c r="BB3" s="22">
        <v>34</v>
      </c>
      <c r="BC3" s="22">
        <v>36.799999999999997</v>
      </c>
      <c r="BD3" s="22">
        <v>37.299999999999997</v>
      </c>
      <c r="BE3" s="22">
        <v>38.200000000000003</v>
      </c>
      <c r="BF3" s="22">
        <v>36.4</v>
      </c>
      <c r="BG3" s="22">
        <v>35.5</v>
      </c>
    </row>
    <row r="4" spans="1:59" x14ac:dyDescent="0.3">
      <c r="A4" s="14" t="s">
        <v>82</v>
      </c>
      <c r="B4" s="19">
        <v>20.5</v>
      </c>
      <c r="C4" s="19">
        <v>19.7</v>
      </c>
      <c r="D4" s="19">
        <v>20.399999999999999</v>
      </c>
      <c r="E4" s="19">
        <v>18.8</v>
      </c>
      <c r="F4" s="19">
        <v>20.9</v>
      </c>
      <c r="G4" s="19">
        <v>21.5</v>
      </c>
      <c r="H4" s="19">
        <v>23</v>
      </c>
      <c r="I4" s="19">
        <v>22.8</v>
      </c>
      <c r="J4" s="19">
        <v>23.3</v>
      </c>
      <c r="K4" s="19">
        <v>23.2</v>
      </c>
      <c r="L4" s="19">
        <v>23.5</v>
      </c>
      <c r="M4" s="19">
        <v>22</v>
      </c>
      <c r="N4" s="19">
        <v>22.4</v>
      </c>
      <c r="O4" s="19">
        <v>23.5</v>
      </c>
      <c r="P4" s="19">
        <v>22.9</v>
      </c>
      <c r="Q4" s="19">
        <v>22</v>
      </c>
      <c r="R4" s="19">
        <v>23.2</v>
      </c>
      <c r="S4" s="19">
        <v>23.1</v>
      </c>
      <c r="T4" s="19">
        <v>23.3</v>
      </c>
      <c r="U4" s="19">
        <v>22.4</v>
      </c>
      <c r="V4" s="19">
        <v>23.6</v>
      </c>
      <c r="W4" s="19">
        <v>23.4</v>
      </c>
      <c r="X4" s="19">
        <v>23.1</v>
      </c>
      <c r="Y4" s="19">
        <v>22.4</v>
      </c>
      <c r="Z4" s="20">
        <v>23.7</v>
      </c>
      <c r="AA4" s="20">
        <v>23.8</v>
      </c>
      <c r="AB4" s="19">
        <v>23.4</v>
      </c>
      <c r="AC4" s="20">
        <v>22.4</v>
      </c>
      <c r="AD4" s="19">
        <v>24.4</v>
      </c>
      <c r="AE4" s="21">
        <v>23.1</v>
      </c>
      <c r="AF4" s="21">
        <v>23.5</v>
      </c>
      <c r="AG4" s="21">
        <v>22.5</v>
      </c>
      <c r="AH4" s="20">
        <v>24.7</v>
      </c>
      <c r="AI4" s="20">
        <v>24.6</v>
      </c>
      <c r="AJ4" s="19">
        <v>25.2</v>
      </c>
      <c r="AK4" s="19">
        <v>24.5</v>
      </c>
      <c r="AL4" s="19">
        <v>26</v>
      </c>
      <c r="AM4" s="19">
        <v>26</v>
      </c>
      <c r="AN4" s="19">
        <v>26</v>
      </c>
      <c r="AO4" s="19">
        <v>24.8</v>
      </c>
      <c r="AP4" s="19">
        <v>25.1</v>
      </c>
      <c r="AQ4" s="22">
        <v>25.3</v>
      </c>
      <c r="AR4" s="22">
        <v>25.9</v>
      </c>
      <c r="AS4" s="22">
        <v>25.1</v>
      </c>
      <c r="AT4" s="22">
        <v>26.1</v>
      </c>
      <c r="AU4" s="22">
        <v>27.1</v>
      </c>
      <c r="AV4" s="22">
        <v>27.7</v>
      </c>
      <c r="AW4" s="22">
        <v>27.2</v>
      </c>
      <c r="AX4" s="22">
        <v>28.3</v>
      </c>
      <c r="AY4" s="22">
        <v>22.1</v>
      </c>
      <c r="AZ4" s="22">
        <v>29.6</v>
      </c>
      <c r="BA4" s="22">
        <v>31</v>
      </c>
      <c r="BB4" s="22">
        <v>31.4</v>
      </c>
      <c r="BC4" s="22">
        <v>32.4</v>
      </c>
      <c r="BD4" s="22">
        <v>32.9</v>
      </c>
      <c r="BE4" s="22">
        <v>32.799999999999997</v>
      </c>
      <c r="BF4" s="22">
        <v>33</v>
      </c>
      <c r="BG4" s="22">
        <v>32.6</v>
      </c>
    </row>
    <row r="7" spans="1:59" x14ac:dyDescent="0.3">
      <c r="B7" s="2">
        <v>2008</v>
      </c>
      <c r="C7" s="2" t="s">
        <v>98</v>
      </c>
      <c r="D7" s="2" t="s">
        <v>113</v>
      </c>
      <c r="E7" s="2" t="s">
        <v>127</v>
      </c>
      <c r="F7" s="2">
        <v>2009</v>
      </c>
      <c r="G7" s="2" t="s">
        <v>99</v>
      </c>
      <c r="H7" s="2" t="s">
        <v>114</v>
      </c>
      <c r="I7" s="2" t="s">
        <v>128</v>
      </c>
      <c r="J7" s="2">
        <v>2010</v>
      </c>
      <c r="K7" s="2" t="s">
        <v>100</v>
      </c>
      <c r="L7" s="2" t="s">
        <v>115</v>
      </c>
      <c r="M7" s="2" t="s">
        <v>129</v>
      </c>
      <c r="N7" s="2">
        <v>2011</v>
      </c>
      <c r="O7" s="2" t="s">
        <v>101</v>
      </c>
      <c r="P7" s="2" t="s">
        <v>116</v>
      </c>
      <c r="Q7" s="2" t="s">
        <v>130</v>
      </c>
      <c r="R7" s="2">
        <v>2012</v>
      </c>
      <c r="S7" s="2" t="s">
        <v>102</v>
      </c>
      <c r="T7" s="2" t="s">
        <v>117</v>
      </c>
      <c r="U7" s="2" t="s">
        <v>131</v>
      </c>
      <c r="V7" s="2">
        <v>2013</v>
      </c>
      <c r="W7" s="2" t="s">
        <v>103</v>
      </c>
      <c r="X7" s="2" t="s">
        <v>118</v>
      </c>
      <c r="Y7" s="2" t="s">
        <v>132</v>
      </c>
      <c r="Z7" s="2">
        <v>2014</v>
      </c>
      <c r="AA7" s="2" t="s">
        <v>104</v>
      </c>
      <c r="AB7" s="2" t="s">
        <v>119</v>
      </c>
      <c r="AC7" s="2" t="s">
        <v>133</v>
      </c>
      <c r="AD7" s="2">
        <v>2015</v>
      </c>
      <c r="AE7" s="3" t="s">
        <v>105</v>
      </c>
      <c r="AF7" s="3" t="s">
        <v>120</v>
      </c>
      <c r="AG7" s="3" t="s">
        <v>134</v>
      </c>
      <c r="AH7" s="3">
        <v>2016</v>
      </c>
      <c r="AI7" s="3" t="s">
        <v>106</v>
      </c>
      <c r="AJ7" s="3" t="s">
        <v>121</v>
      </c>
      <c r="AK7" s="3" t="s">
        <v>135</v>
      </c>
      <c r="AL7" s="3">
        <v>2017</v>
      </c>
      <c r="AM7" s="3" t="s">
        <v>107</v>
      </c>
      <c r="AN7" s="3" t="s">
        <v>122</v>
      </c>
      <c r="AO7" s="3" t="s">
        <v>136</v>
      </c>
      <c r="AP7" s="3">
        <v>2018</v>
      </c>
      <c r="AQ7" s="3" t="s">
        <v>108</v>
      </c>
      <c r="AR7" s="3" t="s">
        <v>123</v>
      </c>
      <c r="AS7" s="3" t="s">
        <v>137</v>
      </c>
      <c r="AT7" s="3">
        <v>2019</v>
      </c>
      <c r="AU7" s="3" t="s">
        <v>109</v>
      </c>
      <c r="AV7" s="3" t="s">
        <v>124</v>
      </c>
      <c r="AW7" s="3" t="s">
        <v>138</v>
      </c>
      <c r="AX7" s="3">
        <v>2020</v>
      </c>
      <c r="AY7" s="3" t="s">
        <v>110</v>
      </c>
      <c r="AZ7" s="3" t="s">
        <v>125</v>
      </c>
      <c r="BA7" s="3" t="s">
        <v>139</v>
      </c>
      <c r="BB7" s="3">
        <v>2021</v>
      </c>
      <c r="BC7" s="3" t="s">
        <v>111</v>
      </c>
      <c r="BD7" s="3" t="s">
        <v>126</v>
      </c>
      <c r="BE7" s="3" t="s">
        <v>140</v>
      </c>
      <c r="BF7" s="3">
        <v>2022</v>
      </c>
      <c r="BG7" s="3" t="s">
        <v>112</v>
      </c>
    </row>
    <row r="8" spans="1:59" x14ac:dyDescent="0.3">
      <c r="A8" s="14" t="s">
        <v>73</v>
      </c>
      <c r="B8" s="54">
        <f t="shared" ref="B8:AG8" si="0">B2/100</f>
        <v>0.23199999999999998</v>
      </c>
      <c r="C8" s="54">
        <f t="shared" si="0"/>
        <v>0.22600000000000001</v>
      </c>
      <c r="D8" s="54">
        <f t="shared" si="0"/>
        <v>0.22800000000000001</v>
      </c>
      <c r="E8" s="54">
        <f t="shared" si="0"/>
        <v>0.215</v>
      </c>
      <c r="F8" s="54">
        <f t="shared" si="0"/>
        <v>0.23</v>
      </c>
      <c r="G8" s="54">
        <f t="shared" si="0"/>
        <v>0.23199999999999998</v>
      </c>
      <c r="H8" s="54">
        <f t="shared" si="0"/>
        <v>0.245</v>
      </c>
      <c r="I8" s="54">
        <f t="shared" si="0"/>
        <v>0.24100000000000002</v>
      </c>
      <c r="J8" s="54">
        <f t="shared" si="0"/>
        <v>0.251</v>
      </c>
      <c r="K8" s="54">
        <f t="shared" si="0"/>
        <v>0.251</v>
      </c>
      <c r="L8" s="54">
        <f t="shared" si="0"/>
        <v>0.254</v>
      </c>
      <c r="M8" s="54">
        <f t="shared" si="0"/>
        <v>0.23899999999999999</v>
      </c>
      <c r="N8" s="54">
        <f t="shared" si="0"/>
        <v>0.248</v>
      </c>
      <c r="O8" s="54">
        <f t="shared" si="0"/>
        <v>0.25600000000000001</v>
      </c>
      <c r="P8" s="54">
        <f t="shared" si="0"/>
        <v>0.25</v>
      </c>
      <c r="Q8" s="54">
        <f t="shared" si="0"/>
        <v>0.23800000000000002</v>
      </c>
      <c r="R8" s="54">
        <f t="shared" si="0"/>
        <v>0.25</v>
      </c>
      <c r="S8" s="54">
        <f t="shared" si="0"/>
        <v>0.248</v>
      </c>
      <c r="T8" s="54">
        <f t="shared" si="0"/>
        <v>0.252</v>
      </c>
      <c r="U8" s="54">
        <f t="shared" si="0"/>
        <v>0.245</v>
      </c>
      <c r="V8" s="54">
        <f t="shared" si="0"/>
        <v>0.25</v>
      </c>
      <c r="W8" s="54">
        <f t="shared" si="0"/>
        <v>0.253</v>
      </c>
      <c r="X8" s="54">
        <f t="shared" si="0"/>
        <v>0.245</v>
      </c>
      <c r="Y8" s="54">
        <f t="shared" si="0"/>
        <v>0.24100000000000002</v>
      </c>
      <c r="Z8" s="54">
        <f t="shared" si="0"/>
        <v>0.252</v>
      </c>
      <c r="AA8" s="54">
        <f t="shared" si="0"/>
        <v>0.255</v>
      </c>
      <c r="AB8" s="54">
        <f t="shared" si="0"/>
        <v>0.254</v>
      </c>
      <c r="AC8" s="54">
        <f t="shared" si="0"/>
        <v>0.24299999999999999</v>
      </c>
      <c r="AD8" s="54">
        <f t="shared" si="0"/>
        <v>0.26400000000000001</v>
      </c>
      <c r="AE8" s="54">
        <f t="shared" si="0"/>
        <v>0.25</v>
      </c>
      <c r="AF8" s="54">
        <f t="shared" si="0"/>
        <v>0.255</v>
      </c>
      <c r="AG8" s="54">
        <f t="shared" si="0"/>
        <v>0.245</v>
      </c>
      <c r="AH8" s="54">
        <f t="shared" ref="AH8:BG8" si="1">AH2/100</f>
        <v>0.26700000000000002</v>
      </c>
      <c r="AI8" s="54">
        <f t="shared" si="1"/>
        <v>0.26600000000000001</v>
      </c>
      <c r="AJ8" s="54">
        <f t="shared" si="1"/>
        <v>0.27100000000000002</v>
      </c>
      <c r="AK8" s="54">
        <f t="shared" si="1"/>
        <v>0.26500000000000001</v>
      </c>
      <c r="AL8" s="54">
        <f t="shared" si="1"/>
        <v>0.27699999999999997</v>
      </c>
      <c r="AM8" s="54">
        <f t="shared" si="1"/>
        <v>0.27699999999999997</v>
      </c>
      <c r="AN8" s="54">
        <f t="shared" si="1"/>
        <v>0.27699999999999997</v>
      </c>
      <c r="AO8" s="54">
        <f t="shared" si="1"/>
        <v>0.26700000000000002</v>
      </c>
      <c r="AP8" s="54">
        <f t="shared" si="1"/>
        <v>0.26700000000000002</v>
      </c>
      <c r="AQ8" s="54">
        <f t="shared" si="1"/>
        <v>0.27200000000000002</v>
      </c>
      <c r="AR8" s="54">
        <f t="shared" si="1"/>
        <v>0.27500000000000002</v>
      </c>
      <c r="AS8" s="54">
        <f t="shared" si="1"/>
        <v>0.27100000000000002</v>
      </c>
      <c r="AT8" s="54">
        <f t="shared" si="1"/>
        <v>0.27600000000000002</v>
      </c>
      <c r="AU8" s="54">
        <f t="shared" si="1"/>
        <v>0.28999999999999998</v>
      </c>
      <c r="AV8" s="54">
        <f t="shared" si="1"/>
        <v>0.29100000000000004</v>
      </c>
      <c r="AW8" s="54">
        <f t="shared" si="1"/>
        <v>0.29100000000000004</v>
      </c>
      <c r="AX8" s="54">
        <f t="shared" si="1"/>
        <v>0.30099999999999999</v>
      </c>
      <c r="AY8" s="54">
        <f t="shared" si="1"/>
        <v>0.23300000000000001</v>
      </c>
      <c r="AZ8" s="54">
        <f t="shared" si="1"/>
        <v>0.308</v>
      </c>
      <c r="BA8" s="54">
        <f t="shared" si="1"/>
        <v>0.32500000000000001</v>
      </c>
      <c r="BB8" s="54">
        <f t="shared" si="1"/>
        <v>0.32600000000000001</v>
      </c>
      <c r="BC8" s="54">
        <f t="shared" si="1"/>
        <v>0.34399999999999997</v>
      </c>
      <c r="BD8" s="54">
        <f t="shared" si="1"/>
        <v>0.34899999999999998</v>
      </c>
      <c r="BE8" s="54">
        <f t="shared" si="1"/>
        <v>0.35299999999999998</v>
      </c>
      <c r="BF8" s="54">
        <f t="shared" si="1"/>
        <v>0.34499999999999997</v>
      </c>
      <c r="BG8" s="54">
        <f t="shared" si="1"/>
        <v>0.33899999999999997</v>
      </c>
    </row>
    <row r="9" spans="1:59" x14ac:dyDescent="0.3">
      <c r="A9" s="14" t="s">
        <v>76</v>
      </c>
      <c r="B9" s="54">
        <f t="shared" ref="B9:AG9" si="2">B3/100</f>
        <v>0.26600000000000001</v>
      </c>
      <c r="C9" s="54">
        <f t="shared" si="2"/>
        <v>0.26300000000000001</v>
      </c>
      <c r="D9" s="54">
        <f t="shared" si="2"/>
        <v>0.25800000000000001</v>
      </c>
      <c r="E9" s="54">
        <f t="shared" si="2"/>
        <v>0.249</v>
      </c>
      <c r="F9" s="54">
        <f t="shared" si="2"/>
        <v>0.25600000000000001</v>
      </c>
      <c r="G9" s="54">
        <f t="shared" si="2"/>
        <v>0.253</v>
      </c>
      <c r="H9" s="54">
        <f t="shared" si="2"/>
        <v>0.26300000000000001</v>
      </c>
      <c r="I9" s="54">
        <f t="shared" si="2"/>
        <v>0.25600000000000001</v>
      </c>
      <c r="J9" s="54">
        <f t="shared" si="2"/>
        <v>0.27200000000000002</v>
      </c>
      <c r="K9" s="54">
        <f t="shared" si="2"/>
        <v>0.27399999999999997</v>
      </c>
      <c r="L9" s="54">
        <f t="shared" si="2"/>
        <v>0.27899999999999997</v>
      </c>
      <c r="M9" s="54">
        <f t="shared" si="2"/>
        <v>0.26300000000000001</v>
      </c>
      <c r="N9" s="54">
        <f t="shared" si="2"/>
        <v>0.27899999999999997</v>
      </c>
      <c r="O9" s="54">
        <f t="shared" si="2"/>
        <v>0.28100000000000003</v>
      </c>
      <c r="P9" s="54">
        <f t="shared" si="2"/>
        <v>0.27500000000000002</v>
      </c>
      <c r="Q9" s="54">
        <f t="shared" si="2"/>
        <v>0.25900000000000001</v>
      </c>
      <c r="R9" s="54">
        <f t="shared" si="2"/>
        <v>0.27300000000000002</v>
      </c>
      <c r="S9" s="54">
        <f t="shared" si="2"/>
        <v>0.26800000000000002</v>
      </c>
      <c r="T9" s="54">
        <f t="shared" si="2"/>
        <v>0.27500000000000002</v>
      </c>
      <c r="U9" s="54">
        <f t="shared" si="2"/>
        <v>0.27100000000000002</v>
      </c>
      <c r="V9" s="54">
        <f t="shared" si="2"/>
        <v>0.26800000000000002</v>
      </c>
      <c r="W9" s="54">
        <f t="shared" si="2"/>
        <v>0.27500000000000002</v>
      </c>
      <c r="X9" s="54">
        <f t="shared" si="2"/>
        <v>0.26200000000000001</v>
      </c>
      <c r="Y9" s="54">
        <f t="shared" si="2"/>
        <v>0.26300000000000001</v>
      </c>
      <c r="Z9" s="54">
        <f t="shared" si="2"/>
        <v>0.27</v>
      </c>
      <c r="AA9" s="54">
        <f t="shared" si="2"/>
        <v>0.27500000000000002</v>
      </c>
      <c r="AB9" s="54">
        <f t="shared" si="2"/>
        <v>0.27800000000000002</v>
      </c>
      <c r="AC9" s="54">
        <f t="shared" si="2"/>
        <v>0.26600000000000001</v>
      </c>
      <c r="AD9" s="54">
        <f t="shared" si="2"/>
        <v>0.28699999999999998</v>
      </c>
      <c r="AE9" s="54">
        <f t="shared" si="2"/>
        <v>0.27300000000000002</v>
      </c>
      <c r="AF9" s="54">
        <f t="shared" si="2"/>
        <v>0.27899999999999997</v>
      </c>
      <c r="AG9" s="54">
        <f t="shared" si="2"/>
        <v>0.26899999999999996</v>
      </c>
      <c r="AH9" s="54">
        <f t="shared" ref="AH9:BG9" si="3">AH3/100</f>
        <v>0.29299999999999998</v>
      </c>
      <c r="AI9" s="54">
        <f t="shared" si="3"/>
        <v>0.29100000000000004</v>
      </c>
      <c r="AJ9" s="54">
        <f t="shared" si="3"/>
        <v>0.29299999999999998</v>
      </c>
      <c r="AK9" s="54">
        <f t="shared" si="3"/>
        <v>0.28899999999999998</v>
      </c>
      <c r="AL9" s="54">
        <f t="shared" si="3"/>
        <v>0.29799999999999999</v>
      </c>
      <c r="AM9" s="54">
        <f t="shared" si="3"/>
        <v>0.29799999999999999</v>
      </c>
      <c r="AN9" s="54">
        <f t="shared" si="3"/>
        <v>0.29799999999999999</v>
      </c>
      <c r="AO9" s="54">
        <f t="shared" si="3"/>
        <v>0.28999999999999998</v>
      </c>
      <c r="AP9" s="54">
        <f t="shared" si="3"/>
        <v>0.28800000000000003</v>
      </c>
      <c r="AQ9" s="54">
        <f t="shared" si="3"/>
        <v>0.29499999999999998</v>
      </c>
      <c r="AR9" s="54">
        <f t="shared" si="3"/>
        <v>0.29399999999999998</v>
      </c>
      <c r="AS9" s="54">
        <f t="shared" si="3"/>
        <v>0.29499999999999998</v>
      </c>
      <c r="AT9" s="54">
        <f t="shared" si="3"/>
        <v>0.29299999999999998</v>
      </c>
      <c r="AU9" s="54">
        <f t="shared" si="3"/>
        <v>0.313</v>
      </c>
      <c r="AV9" s="54">
        <f t="shared" si="3"/>
        <v>0.309</v>
      </c>
      <c r="AW9" s="54">
        <f t="shared" si="3"/>
        <v>0.313</v>
      </c>
      <c r="AX9" s="54">
        <f t="shared" si="3"/>
        <v>0.32400000000000001</v>
      </c>
      <c r="AY9" s="54">
        <f t="shared" si="3"/>
        <v>0.248</v>
      </c>
      <c r="AZ9" s="54">
        <f t="shared" si="3"/>
        <v>0.32299999999999995</v>
      </c>
      <c r="BA9" s="54">
        <f t="shared" si="3"/>
        <v>0.34299999999999997</v>
      </c>
      <c r="BB9" s="54">
        <f t="shared" si="3"/>
        <v>0.34</v>
      </c>
      <c r="BC9" s="54">
        <f t="shared" si="3"/>
        <v>0.36799999999999999</v>
      </c>
      <c r="BD9" s="54">
        <f t="shared" si="3"/>
        <v>0.373</v>
      </c>
      <c r="BE9" s="54">
        <f t="shared" si="3"/>
        <v>0.38200000000000001</v>
      </c>
      <c r="BF9" s="54">
        <f t="shared" si="3"/>
        <v>0.36399999999999999</v>
      </c>
      <c r="BG9" s="54">
        <f t="shared" si="3"/>
        <v>0.35499999999999998</v>
      </c>
    </row>
    <row r="10" spans="1:59" x14ac:dyDescent="0.3">
      <c r="A10" s="14" t="s">
        <v>77</v>
      </c>
      <c r="B10" s="54">
        <f t="shared" ref="B10:AG10" si="4">B4/100</f>
        <v>0.20499999999999999</v>
      </c>
      <c r="C10" s="54">
        <f t="shared" si="4"/>
        <v>0.19699999999999998</v>
      </c>
      <c r="D10" s="54">
        <f t="shared" si="4"/>
        <v>0.20399999999999999</v>
      </c>
      <c r="E10" s="54">
        <f t="shared" si="4"/>
        <v>0.188</v>
      </c>
      <c r="F10" s="54">
        <f t="shared" si="4"/>
        <v>0.20899999999999999</v>
      </c>
      <c r="G10" s="54">
        <f t="shared" si="4"/>
        <v>0.215</v>
      </c>
      <c r="H10" s="54">
        <f t="shared" si="4"/>
        <v>0.23</v>
      </c>
      <c r="I10" s="54">
        <f t="shared" si="4"/>
        <v>0.22800000000000001</v>
      </c>
      <c r="J10" s="54">
        <f t="shared" si="4"/>
        <v>0.23300000000000001</v>
      </c>
      <c r="K10" s="54">
        <f t="shared" si="4"/>
        <v>0.23199999999999998</v>
      </c>
      <c r="L10" s="54">
        <f t="shared" si="4"/>
        <v>0.23499999999999999</v>
      </c>
      <c r="M10" s="54">
        <f t="shared" si="4"/>
        <v>0.22</v>
      </c>
      <c r="N10" s="54">
        <f t="shared" si="4"/>
        <v>0.22399999999999998</v>
      </c>
      <c r="O10" s="54">
        <f t="shared" si="4"/>
        <v>0.23499999999999999</v>
      </c>
      <c r="P10" s="54">
        <f t="shared" si="4"/>
        <v>0.22899999999999998</v>
      </c>
      <c r="Q10" s="54">
        <f t="shared" si="4"/>
        <v>0.22</v>
      </c>
      <c r="R10" s="54">
        <f t="shared" si="4"/>
        <v>0.23199999999999998</v>
      </c>
      <c r="S10" s="54">
        <f t="shared" si="4"/>
        <v>0.23100000000000001</v>
      </c>
      <c r="T10" s="54">
        <f t="shared" si="4"/>
        <v>0.23300000000000001</v>
      </c>
      <c r="U10" s="54">
        <f t="shared" si="4"/>
        <v>0.22399999999999998</v>
      </c>
      <c r="V10" s="54">
        <f t="shared" si="4"/>
        <v>0.23600000000000002</v>
      </c>
      <c r="W10" s="54">
        <f t="shared" si="4"/>
        <v>0.23399999999999999</v>
      </c>
      <c r="X10" s="54">
        <f t="shared" si="4"/>
        <v>0.23100000000000001</v>
      </c>
      <c r="Y10" s="54">
        <f t="shared" si="4"/>
        <v>0.22399999999999998</v>
      </c>
      <c r="Z10" s="54">
        <f t="shared" si="4"/>
        <v>0.23699999999999999</v>
      </c>
      <c r="AA10" s="54">
        <f t="shared" si="4"/>
        <v>0.23800000000000002</v>
      </c>
      <c r="AB10" s="54">
        <f t="shared" si="4"/>
        <v>0.23399999999999999</v>
      </c>
      <c r="AC10" s="54">
        <f t="shared" si="4"/>
        <v>0.22399999999999998</v>
      </c>
      <c r="AD10" s="54">
        <f t="shared" si="4"/>
        <v>0.24399999999999999</v>
      </c>
      <c r="AE10" s="54">
        <f t="shared" si="4"/>
        <v>0.23100000000000001</v>
      </c>
      <c r="AF10" s="54">
        <f t="shared" si="4"/>
        <v>0.23499999999999999</v>
      </c>
      <c r="AG10" s="54">
        <f t="shared" si="4"/>
        <v>0.22500000000000001</v>
      </c>
      <c r="AH10" s="54">
        <f t="shared" ref="AH10:BG10" si="5">AH4/100</f>
        <v>0.247</v>
      </c>
      <c r="AI10" s="54">
        <f t="shared" si="5"/>
        <v>0.24600000000000002</v>
      </c>
      <c r="AJ10" s="54">
        <f t="shared" si="5"/>
        <v>0.252</v>
      </c>
      <c r="AK10" s="54">
        <f t="shared" si="5"/>
        <v>0.245</v>
      </c>
      <c r="AL10" s="54">
        <f t="shared" si="5"/>
        <v>0.26</v>
      </c>
      <c r="AM10" s="54">
        <f t="shared" si="5"/>
        <v>0.26</v>
      </c>
      <c r="AN10" s="54">
        <f t="shared" si="5"/>
        <v>0.26</v>
      </c>
      <c r="AO10" s="54">
        <f t="shared" si="5"/>
        <v>0.248</v>
      </c>
      <c r="AP10" s="54">
        <f t="shared" si="5"/>
        <v>0.251</v>
      </c>
      <c r="AQ10" s="54">
        <f t="shared" si="5"/>
        <v>0.253</v>
      </c>
      <c r="AR10" s="54">
        <f t="shared" si="5"/>
        <v>0.25900000000000001</v>
      </c>
      <c r="AS10" s="54">
        <f t="shared" si="5"/>
        <v>0.251</v>
      </c>
      <c r="AT10" s="54">
        <f t="shared" si="5"/>
        <v>0.26100000000000001</v>
      </c>
      <c r="AU10" s="54">
        <f t="shared" si="5"/>
        <v>0.27100000000000002</v>
      </c>
      <c r="AV10" s="54">
        <f t="shared" si="5"/>
        <v>0.27699999999999997</v>
      </c>
      <c r="AW10" s="54">
        <f t="shared" si="5"/>
        <v>0.27200000000000002</v>
      </c>
      <c r="AX10" s="54">
        <f t="shared" si="5"/>
        <v>0.28300000000000003</v>
      </c>
      <c r="AY10" s="54">
        <f t="shared" si="5"/>
        <v>0.221</v>
      </c>
      <c r="AZ10" s="54">
        <f t="shared" si="5"/>
        <v>0.29600000000000004</v>
      </c>
      <c r="BA10" s="54">
        <f t="shared" si="5"/>
        <v>0.31</v>
      </c>
      <c r="BB10" s="54">
        <f t="shared" si="5"/>
        <v>0.314</v>
      </c>
      <c r="BC10" s="54">
        <f t="shared" si="5"/>
        <v>0.32400000000000001</v>
      </c>
      <c r="BD10" s="54">
        <f t="shared" si="5"/>
        <v>0.32899999999999996</v>
      </c>
      <c r="BE10" s="54">
        <f t="shared" si="5"/>
        <v>0.32799999999999996</v>
      </c>
      <c r="BF10" s="54">
        <f t="shared" si="5"/>
        <v>0.33</v>
      </c>
      <c r="BG10" s="54">
        <f t="shared" si="5"/>
        <v>0.32600000000000001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AC09-8896-4471-9FE9-57433EB87326}">
  <dimension ref="A1:E9"/>
  <sheetViews>
    <sheetView zoomScale="87" zoomScaleNormal="55" workbookViewId="0">
      <selection activeCell="W8" sqref="W8"/>
    </sheetView>
  </sheetViews>
  <sheetFormatPr defaultRowHeight="14.4" x14ac:dyDescent="0.3"/>
  <cols>
    <col min="1" max="1" width="17.21875" bestFit="1" customWidth="1"/>
    <col min="4" max="4" width="27.5546875" bestFit="1" customWidth="1"/>
  </cols>
  <sheetData>
    <row r="1" spans="1:5" x14ac:dyDescent="0.3">
      <c r="A1" s="7" t="s">
        <v>61</v>
      </c>
      <c r="B1" s="8">
        <v>31544.169475634135</v>
      </c>
      <c r="D1" s="7" t="s">
        <v>61</v>
      </c>
      <c r="E1" s="6">
        <v>40177.383805226651</v>
      </c>
    </row>
    <row r="2" spans="1:5" x14ac:dyDescent="0.3">
      <c r="A2" s="7" t="s">
        <v>80</v>
      </c>
      <c r="B2" s="8">
        <v>18808.476851495099</v>
      </c>
      <c r="D2" s="14" t="s">
        <v>63</v>
      </c>
      <c r="E2" s="17">
        <v>15561.858123232007</v>
      </c>
    </row>
    <row r="3" spans="1:5" x14ac:dyDescent="0.3">
      <c r="A3" s="14" t="s">
        <v>63</v>
      </c>
      <c r="B3" s="15">
        <v>14437.740355897236</v>
      </c>
      <c r="D3" s="7" t="s">
        <v>68</v>
      </c>
      <c r="E3" s="17">
        <v>7994.2918165590299</v>
      </c>
    </row>
    <row r="4" spans="1:5" x14ac:dyDescent="0.3">
      <c r="A4" s="14" t="s">
        <v>68</v>
      </c>
      <c r="B4" s="15">
        <v>4370.7364955978273</v>
      </c>
      <c r="D4" s="14"/>
      <c r="E4" s="17"/>
    </row>
    <row r="5" spans="1:5" x14ac:dyDescent="0.3">
      <c r="D5" s="14"/>
      <c r="E5" s="17"/>
    </row>
    <row r="7" spans="1:5" x14ac:dyDescent="0.3">
      <c r="D7" s="7" t="s">
        <v>69</v>
      </c>
      <c r="E7" s="17">
        <v>16621.233865435563</v>
      </c>
    </row>
    <row r="8" spans="1:5" x14ac:dyDescent="0.3">
      <c r="D8" s="14" t="s">
        <v>70</v>
      </c>
      <c r="E8" s="17">
        <v>3568.4469550168924</v>
      </c>
    </row>
    <row r="9" spans="1:5" x14ac:dyDescent="0.3">
      <c r="D9" s="14" t="s">
        <v>71</v>
      </c>
      <c r="E9" s="17">
        <v>13052.786910418685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85A3-9CE8-4541-92F6-142CD1751E33}">
  <dimension ref="A1:BV18"/>
  <sheetViews>
    <sheetView topLeftCell="A19" zoomScale="109" workbookViewId="0">
      <selection activeCell="Q24" sqref="Q24"/>
    </sheetView>
  </sheetViews>
  <sheetFormatPr defaultRowHeight="14.4" x14ac:dyDescent="0.3"/>
  <cols>
    <col min="15" max="15" width="20.21875" customWidth="1"/>
  </cols>
  <sheetData>
    <row r="1" spans="1:74" ht="28.2" customHeight="1" x14ac:dyDescent="0.3">
      <c r="A1" s="92" t="s">
        <v>146</v>
      </c>
      <c r="B1" s="92"/>
      <c r="C1" s="92"/>
      <c r="D1" s="92"/>
      <c r="O1" t="s">
        <v>195</v>
      </c>
    </row>
    <row r="2" spans="1:74" x14ac:dyDescent="0.3">
      <c r="O2" s="7" t="s">
        <v>61</v>
      </c>
      <c r="P2" s="17">
        <v>7994.2918165590299</v>
      </c>
    </row>
    <row r="3" spans="1:74" x14ac:dyDescent="0.3">
      <c r="O3" t="s">
        <v>196</v>
      </c>
      <c r="P3" s="17">
        <v>3809.0745171973049</v>
      </c>
    </row>
    <row r="4" spans="1:74" x14ac:dyDescent="0.3">
      <c r="O4" t="s">
        <v>197</v>
      </c>
      <c r="P4">
        <f>P3/P2*100</f>
        <v>47.647428998117789</v>
      </c>
    </row>
    <row r="9" spans="1:74" x14ac:dyDescent="0.3">
      <c r="Q9" s="2" t="s">
        <v>83</v>
      </c>
      <c r="R9" s="2" t="s">
        <v>98</v>
      </c>
      <c r="S9" s="2" t="s">
        <v>113</v>
      </c>
      <c r="T9" s="2" t="s">
        <v>127</v>
      </c>
      <c r="U9" s="2" t="s">
        <v>84</v>
      </c>
      <c r="V9" s="2" t="s">
        <v>99</v>
      </c>
      <c r="W9" s="2" t="s">
        <v>114</v>
      </c>
      <c r="X9" s="2" t="s">
        <v>128</v>
      </c>
      <c r="Y9" s="2" t="s">
        <v>85</v>
      </c>
      <c r="Z9" s="2" t="s">
        <v>100</v>
      </c>
      <c r="AA9" s="2" t="s">
        <v>115</v>
      </c>
      <c r="AB9" s="2" t="s">
        <v>129</v>
      </c>
      <c r="AC9" s="2" t="s">
        <v>86</v>
      </c>
      <c r="AD9" s="2" t="s">
        <v>101</v>
      </c>
      <c r="AE9" s="2" t="s">
        <v>116</v>
      </c>
      <c r="AF9" s="2" t="s">
        <v>130</v>
      </c>
      <c r="AG9" s="2" t="s">
        <v>87</v>
      </c>
      <c r="AH9" s="2" t="s">
        <v>102</v>
      </c>
      <c r="AI9" s="2" t="s">
        <v>117</v>
      </c>
      <c r="AJ9" s="2" t="s">
        <v>131</v>
      </c>
      <c r="AK9" s="2" t="s">
        <v>88</v>
      </c>
      <c r="AL9" s="2" t="s">
        <v>103</v>
      </c>
      <c r="AM9" s="2" t="s">
        <v>118</v>
      </c>
      <c r="AN9" s="2" t="s">
        <v>132</v>
      </c>
      <c r="AO9" s="2" t="s">
        <v>89</v>
      </c>
      <c r="AP9" s="2" t="s">
        <v>104</v>
      </c>
      <c r="AQ9" s="2" t="s">
        <v>119</v>
      </c>
      <c r="AR9" s="2" t="s">
        <v>133</v>
      </c>
      <c r="AS9" s="2" t="s">
        <v>90</v>
      </c>
      <c r="AT9" s="3" t="s">
        <v>105</v>
      </c>
      <c r="AU9" s="3" t="s">
        <v>120</v>
      </c>
      <c r="AV9" s="3" t="s">
        <v>134</v>
      </c>
      <c r="AW9" s="3" t="s">
        <v>91</v>
      </c>
      <c r="AX9" s="3" t="s">
        <v>106</v>
      </c>
      <c r="AY9" s="3" t="s">
        <v>121</v>
      </c>
      <c r="AZ9" s="3" t="s">
        <v>135</v>
      </c>
      <c r="BA9" s="3" t="s">
        <v>92</v>
      </c>
      <c r="BB9" s="3" t="s">
        <v>107</v>
      </c>
      <c r="BC9" s="3" t="s">
        <v>122</v>
      </c>
      <c r="BD9" s="3" t="s">
        <v>136</v>
      </c>
      <c r="BE9" s="3" t="s">
        <v>93</v>
      </c>
      <c r="BF9" s="3" t="s">
        <v>108</v>
      </c>
      <c r="BG9" s="3" t="s">
        <v>123</v>
      </c>
      <c r="BH9" s="3" t="s">
        <v>137</v>
      </c>
      <c r="BI9" s="3" t="s">
        <v>94</v>
      </c>
      <c r="BJ9" s="3" t="s">
        <v>109</v>
      </c>
      <c r="BK9" s="3" t="s">
        <v>124</v>
      </c>
      <c r="BL9" s="3" t="s">
        <v>138</v>
      </c>
      <c r="BM9" s="3" t="s">
        <v>95</v>
      </c>
      <c r="BN9" s="3" t="s">
        <v>110</v>
      </c>
      <c r="BO9" s="3" t="s">
        <v>125</v>
      </c>
      <c r="BP9" s="3" t="s">
        <v>139</v>
      </c>
      <c r="BQ9" s="3" t="s">
        <v>96</v>
      </c>
      <c r="BR9" s="3" t="s">
        <v>111</v>
      </c>
      <c r="BS9" s="3" t="s">
        <v>126</v>
      </c>
      <c r="BT9" s="3" t="s">
        <v>140</v>
      </c>
      <c r="BU9" s="3" t="s">
        <v>97</v>
      </c>
      <c r="BV9" s="3" t="s">
        <v>112</v>
      </c>
    </row>
    <row r="10" spans="1:74" x14ac:dyDescent="0.3">
      <c r="P10" s="14" t="s">
        <v>73</v>
      </c>
      <c r="Q10" s="19">
        <v>23.2</v>
      </c>
      <c r="R10" s="19">
        <v>22.6</v>
      </c>
      <c r="S10" s="19">
        <v>22.8</v>
      </c>
      <c r="T10" s="19">
        <v>21.5</v>
      </c>
      <c r="U10" s="19">
        <v>23</v>
      </c>
      <c r="V10" s="19">
        <v>23.2</v>
      </c>
      <c r="W10" s="19">
        <v>24.5</v>
      </c>
      <c r="X10" s="19">
        <v>24.1</v>
      </c>
      <c r="Y10" s="19">
        <v>25.1</v>
      </c>
      <c r="Z10" s="19">
        <v>25.1</v>
      </c>
      <c r="AA10" s="19">
        <v>25.4</v>
      </c>
      <c r="AB10" s="19">
        <v>23.9</v>
      </c>
      <c r="AC10" s="19">
        <v>24.8</v>
      </c>
      <c r="AD10" s="19">
        <v>25.6</v>
      </c>
      <c r="AE10" s="19">
        <v>25</v>
      </c>
      <c r="AF10" s="19">
        <v>23.8</v>
      </c>
      <c r="AG10" s="19">
        <v>25</v>
      </c>
      <c r="AH10" s="19">
        <v>24.8</v>
      </c>
      <c r="AI10" s="19">
        <v>25.2</v>
      </c>
      <c r="AJ10" s="19">
        <v>24.5</v>
      </c>
      <c r="AK10" s="19">
        <v>25</v>
      </c>
      <c r="AL10" s="19">
        <v>25.3</v>
      </c>
      <c r="AM10" s="19">
        <v>24.5</v>
      </c>
      <c r="AN10" s="19">
        <v>24.1</v>
      </c>
      <c r="AO10" s="20">
        <v>25.2</v>
      </c>
      <c r="AP10" s="20">
        <v>25.5</v>
      </c>
      <c r="AQ10" s="19">
        <v>25.4</v>
      </c>
      <c r="AR10" s="20">
        <v>24.3</v>
      </c>
      <c r="AS10" s="19">
        <v>26.4</v>
      </c>
      <c r="AT10" s="21">
        <v>25</v>
      </c>
      <c r="AU10" s="21">
        <v>25.5</v>
      </c>
      <c r="AV10" s="21">
        <v>24.5</v>
      </c>
      <c r="AW10" s="20">
        <v>26.7</v>
      </c>
      <c r="AX10" s="20">
        <v>26.6</v>
      </c>
      <c r="AY10" s="19">
        <v>27.1</v>
      </c>
      <c r="AZ10" s="19">
        <v>26.5</v>
      </c>
      <c r="BA10" s="19">
        <v>27.7</v>
      </c>
      <c r="BB10" s="19">
        <v>27.7</v>
      </c>
      <c r="BC10" s="19">
        <v>27.7</v>
      </c>
      <c r="BD10" s="19">
        <v>26.7</v>
      </c>
      <c r="BE10" s="19">
        <v>26.7</v>
      </c>
      <c r="BF10" s="22">
        <v>27.2</v>
      </c>
      <c r="BG10" s="22">
        <v>27.5</v>
      </c>
      <c r="BH10" s="22">
        <v>27.1</v>
      </c>
      <c r="BI10" s="22">
        <v>27.6</v>
      </c>
      <c r="BJ10" s="22">
        <v>29</v>
      </c>
      <c r="BK10" s="22">
        <v>29.1</v>
      </c>
      <c r="BL10" s="22">
        <v>29.1</v>
      </c>
      <c r="BM10" s="22">
        <v>30.1</v>
      </c>
      <c r="BN10" s="22">
        <v>23.3</v>
      </c>
      <c r="BO10" s="22">
        <v>30.8</v>
      </c>
      <c r="BP10" s="22">
        <v>32.5</v>
      </c>
      <c r="BQ10" s="22">
        <v>32.6</v>
      </c>
      <c r="BR10" s="22">
        <v>34.4</v>
      </c>
      <c r="BS10" s="22">
        <v>34.9</v>
      </c>
      <c r="BT10" s="22">
        <v>35.299999999999997</v>
      </c>
      <c r="BU10" s="22">
        <v>34.5</v>
      </c>
      <c r="BV10" s="22">
        <v>33.9</v>
      </c>
    </row>
    <row r="11" spans="1:74" x14ac:dyDescent="0.3">
      <c r="P11" s="14" t="s">
        <v>81</v>
      </c>
      <c r="Q11" s="19">
        <v>26.6</v>
      </c>
      <c r="R11" s="19">
        <v>26.3</v>
      </c>
      <c r="S11" s="19">
        <v>25.8</v>
      </c>
      <c r="T11" s="19">
        <v>24.9</v>
      </c>
      <c r="U11" s="19">
        <v>25.6</v>
      </c>
      <c r="V11" s="19">
        <v>25.3</v>
      </c>
      <c r="W11" s="19">
        <v>26.3</v>
      </c>
      <c r="X11" s="19">
        <v>25.6</v>
      </c>
      <c r="Y11" s="19">
        <v>27.2</v>
      </c>
      <c r="Z11" s="19">
        <v>27.4</v>
      </c>
      <c r="AA11" s="19">
        <v>27.9</v>
      </c>
      <c r="AB11" s="19">
        <v>26.3</v>
      </c>
      <c r="AC11" s="19">
        <v>27.9</v>
      </c>
      <c r="AD11" s="19">
        <v>28.1</v>
      </c>
      <c r="AE11" s="19">
        <v>27.5</v>
      </c>
      <c r="AF11" s="19">
        <v>25.9</v>
      </c>
      <c r="AG11" s="19">
        <v>27.3</v>
      </c>
      <c r="AH11" s="19">
        <v>26.8</v>
      </c>
      <c r="AI11" s="19">
        <v>27.5</v>
      </c>
      <c r="AJ11" s="19">
        <v>27.1</v>
      </c>
      <c r="AK11" s="19">
        <v>26.8</v>
      </c>
      <c r="AL11" s="19">
        <v>27.5</v>
      </c>
      <c r="AM11" s="19">
        <v>26.2</v>
      </c>
      <c r="AN11" s="19">
        <v>26.3</v>
      </c>
      <c r="AO11" s="20">
        <v>27</v>
      </c>
      <c r="AP11" s="20">
        <v>27.5</v>
      </c>
      <c r="AQ11" s="19">
        <v>27.8</v>
      </c>
      <c r="AR11" s="20">
        <v>26.6</v>
      </c>
      <c r="AS11" s="19">
        <v>28.7</v>
      </c>
      <c r="AT11" s="21">
        <v>27.3</v>
      </c>
      <c r="AU11" s="21">
        <v>27.9</v>
      </c>
      <c r="AV11" s="21">
        <v>26.9</v>
      </c>
      <c r="AW11" s="20">
        <v>29.3</v>
      </c>
      <c r="AX11" s="20">
        <v>29.1</v>
      </c>
      <c r="AY11" s="19">
        <v>29.3</v>
      </c>
      <c r="AZ11" s="19">
        <v>28.9</v>
      </c>
      <c r="BA11" s="19">
        <v>29.8</v>
      </c>
      <c r="BB11" s="19">
        <v>29.8</v>
      </c>
      <c r="BC11" s="19">
        <v>29.8</v>
      </c>
      <c r="BD11" s="19">
        <v>29</v>
      </c>
      <c r="BE11" s="19">
        <v>28.8</v>
      </c>
      <c r="BF11" s="22">
        <v>29.5</v>
      </c>
      <c r="BG11" s="22">
        <v>29.4</v>
      </c>
      <c r="BH11" s="22">
        <v>29.5</v>
      </c>
      <c r="BI11" s="22">
        <v>29.3</v>
      </c>
      <c r="BJ11" s="22">
        <v>31.3</v>
      </c>
      <c r="BK11" s="22">
        <v>30.9</v>
      </c>
      <c r="BL11" s="22">
        <v>31.3</v>
      </c>
      <c r="BM11" s="22">
        <v>32.4</v>
      </c>
      <c r="BN11" s="22">
        <v>24.8</v>
      </c>
      <c r="BO11" s="22">
        <v>32.299999999999997</v>
      </c>
      <c r="BP11" s="22">
        <v>34.299999999999997</v>
      </c>
      <c r="BQ11" s="22">
        <v>34</v>
      </c>
      <c r="BR11" s="22">
        <v>36.799999999999997</v>
      </c>
      <c r="BS11" s="22">
        <v>37.299999999999997</v>
      </c>
      <c r="BT11" s="22">
        <v>38.200000000000003</v>
      </c>
      <c r="BU11" s="22">
        <v>36.4</v>
      </c>
      <c r="BV11" s="22">
        <v>35.5</v>
      </c>
    </row>
    <row r="12" spans="1:74" x14ac:dyDescent="0.3">
      <c r="P12" s="14" t="s">
        <v>82</v>
      </c>
      <c r="Q12" s="19">
        <v>20.5</v>
      </c>
      <c r="R12" s="19">
        <v>19.7</v>
      </c>
      <c r="S12" s="19">
        <v>20.399999999999999</v>
      </c>
      <c r="T12" s="19">
        <v>18.8</v>
      </c>
      <c r="U12" s="19">
        <v>20.9</v>
      </c>
      <c r="V12" s="19">
        <v>21.5</v>
      </c>
      <c r="W12" s="19">
        <v>23</v>
      </c>
      <c r="X12" s="19">
        <v>22.8</v>
      </c>
      <c r="Y12" s="19">
        <v>23.3</v>
      </c>
      <c r="Z12" s="19">
        <v>23.2</v>
      </c>
      <c r="AA12" s="19">
        <v>23.5</v>
      </c>
      <c r="AB12" s="19">
        <v>22</v>
      </c>
      <c r="AC12" s="19">
        <v>22.4</v>
      </c>
      <c r="AD12" s="19">
        <v>23.5</v>
      </c>
      <c r="AE12" s="19">
        <v>22.9</v>
      </c>
      <c r="AF12" s="19">
        <v>22</v>
      </c>
      <c r="AG12" s="19">
        <v>23.2</v>
      </c>
      <c r="AH12" s="19">
        <v>23.1</v>
      </c>
      <c r="AI12" s="19">
        <v>23.3</v>
      </c>
      <c r="AJ12" s="19">
        <v>22.4</v>
      </c>
      <c r="AK12" s="19">
        <v>23.6</v>
      </c>
      <c r="AL12" s="19">
        <v>23.4</v>
      </c>
      <c r="AM12" s="19">
        <v>23.1</v>
      </c>
      <c r="AN12" s="19">
        <v>22.4</v>
      </c>
      <c r="AO12" s="20">
        <v>23.7</v>
      </c>
      <c r="AP12" s="20">
        <v>23.8</v>
      </c>
      <c r="AQ12" s="19">
        <v>23.4</v>
      </c>
      <c r="AR12" s="20">
        <v>22.4</v>
      </c>
      <c r="AS12" s="19">
        <v>24.4</v>
      </c>
      <c r="AT12" s="21">
        <v>23.1</v>
      </c>
      <c r="AU12" s="21">
        <v>23.5</v>
      </c>
      <c r="AV12" s="21">
        <v>22.5</v>
      </c>
      <c r="AW12" s="20">
        <v>24.7</v>
      </c>
      <c r="AX12" s="20">
        <v>24.6</v>
      </c>
      <c r="AY12" s="19">
        <v>25.2</v>
      </c>
      <c r="AZ12" s="19">
        <v>24.5</v>
      </c>
      <c r="BA12" s="19">
        <v>26</v>
      </c>
      <c r="BB12" s="19">
        <v>26</v>
      </c>
      <c r="BC12" s="19">
        <v>26</v>
      </c>
      <c r="BD12" s="19">
        <v>24.8</v>
      </c>
      <c r="BE12" s="19">
        <v>25.1</v>
      </c>
      <c r="BF12" s="22">
        <v>25.3</v>
      </c>
      <c r="BG12" s="22">
        <v>25.9</v>
      </c>
      <c r="BH12" s="22">
        <v>25.1</v>
      </c>
      <c r="BI12" s="22">
        <v>26.1</v>
      </c>
      <c r="BJ12" s="22">
        <v>27.1</v>
      </c>
      <c r="BK12" s="22">
        <v>27.7</v>
      </c>
      <c r="BL12" s="22">
        <v>27.2</v>
      </c>
      <c r="BM12" s="22">
        <v>28.3</v>
      </c>
      <c r="BN12" s="22">
        <v>22.1</v>
      </c>
      <c r="BO12" s="22">
        <v>29.6</v>
      </c>
      <c r="BP12" s="22">
        <v>31</v>
      </c>
      <c r="BQ12" s="22">
        <v>31.4</v>
      </c>
      <c r="BR12" s="22">
        <v>32.4</v>
      </c>
      <c r="BS12" s="22">
        <v>32.9</v>
      </c>
      <c r="BT12" s="22">
        <v>32.799999999999997</v>
      </c>
      <c r="BU12" s="22">
        <v>33</v>
      </c>
      <c r="BV12" s="22">
        <v>32.6</v>
      </c>
    </row>
    <row r="15" spans="1:74" x14ac:dyDescent="0.3">
      <c r="Q15" s="2">
        <v>2008</v>
      </c>
      <c r="R15" s="2" t="s">
        <v>98</v>
      </c>
      <c r="S15" s="2" t="s">
        <v>113</v>
      </c>
      <c r="T15" s="2" t="s">
        <v>127</v>
      </c>
      <c r="U15" s="2">
        <v>2009</v>
      </c>
      <c r="V15" s="2" t="s">
        <v>99</v>
      </c>
      <c r="W15" s="2" t="s">
        <v>114</v>
      </c>
      <c r="X15" s="2" t="s">
        <v>128</v>
      </c>
      <c r="Y15" s="2">
        <v>2010</v>
      </c>
      <c r="Z15" s="2" t="s">
        <v>100</v>
      </c>
      <c r="AA15" s="2" t="s">
        <v>115</v>
      </c>
      <c r="AB15" s="2" t="s">
        <v>129</v>
      </c>
      <c r="AC15" s="2">
        <v>2011</v>
      </c>
      <c r="AD15" s="2" t="s">
        <v>101</v>
      </c>
      <c r="AE15" s="2" t="s">
        <v>116</v>
      </c>
      <c r="AF15" s="2" t="s">
        <v>130</v>
      </c>
      <c r="AG15" s="2">
        <v>2012</v>
      </c>
      <c r="AH15" s="2" t="s">
        <v>102</v>
      </c>
      <c r="AI15" s="2" t="s">
        <v>117</v>
      </c>
      <c r="AJ15" s="2" t="s">
        <v>131</v>
      </c>
      <c r="AK15" s="2">
        <v>2013</v>
      </c>
      <c r="AL15" s="2" t="s">
        <v>103</v>
      </c>
      <c r="AM15" s="2" t="s">
        <v>118</v>
      </c>
      <c r="AN15" s="2" t="s">
        <v>132</v>
      </c>
      <c r="AO15" s="2">
        <v>2014</v>
      </c>
      <c r="AP15" s="2" t="s">
        <v>104</v>
      </c>
      <c r="AQ15" s="2" t="s">
        <v>119</v>
      </c>
      <c r="AR15" s="2" t="s">
        <v>133</v>
      </c>
      <c r="AS15" s="2">
        <v>2015</v>
      </c>
      <c r="AT15" s="3" t="s">
        <v>105</v>
      </c>
      <c r="AU15" s="3" t="s">
        <v>120</v>
      </c>
      <c r="AV15" s="3" t="s">
        <v>134</v>
      </c>
      <c r="AW15" s="3">
        <v>2016</v>
      </c>
      <c r="AX15" s="3" t="s">
        <v>106</v>
      </c>
      <c r="AY15" s="3" t="s">
        <v>121</v>
      </c>
      <c r="AZ15" s="3" t="s">
        <v>135</v>
      </c>
      <c r="BA15" s="3">
        <v>2017</v>
      </c>
      <c r="BB15" s="3" t="s">
        <v>107</v>
      </c>
      <c r="BC15" s="3" t="s">
        <v>122</v>
      </c>
      <c r="BD15" s="3" t="s">
        <v>136</v>
      </c>
      <c r="BE15" s="3">
        <v>2018</v>
      </c>
      <c r="BF15" s="3" t="s">
        <v>108</v>
      </c>
      <c r="BG15" s="3" t="s">
        <v>123</v>
      </c>
      <c r="BH15" s="3" t="s">
        <v>137</v>
      </c>
      <c r="BI15" s="3">
        <v>2019</v>
      </c>
      <c r="BJ15" s="3" t="s">
        <v>109</v>
      </c>
      <c r="BK15" s="3" t="s">
        <v>124</v>
      </c>
      <c r="BL15" s="3" t="s">
        <v>138</v>
      </c>
      <c r="BM15" s="3">
        <v>2020</v>
      </c>
      <c r="BN15" s="3" t="s">
        <v>110</v>
      </c>
      <c r="BO15" s="3" t="s">
        <v>125</v>
      </c>
      <c r="BP15" s="3" t="s">
        <v>139</v>
      </c>
      <c r="BQ15" s="3">
        <v>2021</v>
      </c>
      <c r="BR15" s="3" t="s">
        <v>111</v>
      </c>
      <c r="BS15" s="3" t="s">
        <v>126</v>
      </c>
      <c r="BT15" s="3" t="s">
        <v>140</v>
      </c>
      <c r="BU15" s="3">
        <v>2022</v>
      </c>
      <c r="BV15" s="3" t="s">
        <v>112</v>
      </c>
    </row>
    <row r="16" spans="1:74" x14ac:dyDescent="0.3">
      <c r="P16" s="14" t="s">
        <v>73</v>
      </c>
      <c r="Q16" s="54">
        <f t="shared" ref="Q16:BV18" si="0">Q10/100</f>
        <v>0.23199999999999998</v>
      </c>
      <c r="R16" s="54">
        <f t="shared" si="0"/>
        <v>0.22600000000000001</v>
      </c>
      <c r="S16" s="54">
        <f t="shared" si="0"/>
        <v>0.22800000000000001</v>
      </c>
      <c r="T16" s="54">
        <f t="shared" si="0"/>
        <v>0.215</v>
      </c>
      <c r="U16" s="54">
        <f t="shared" si="0"/>
        <v>0.23</v>
      </c>
      <c r="V16" s="54">
        <f t="shared" si="0"/>
        <v>0.23199999999999998</v>
      </c>
      <c r="W16" s="54">
        <f t="shared" si="0"/>
        <v>0.245</v>
      </c>
      <c r="X16" s="54">
        <f t="shared" si="0"/>
        <v>0.24100000000000002</v>
      </c>
      <c r="Y16" s="54">
        <f t="shared" si="0"/>
        <v>0.251</v>
      </c>
      <c r="Z16" s="54">
        <f t="shared" si="0"/>
        <v>0.251</v>
      </c>
      <c r="AA16" s="54">
        <f t="shared" si="0"/>
        <v>0.254</v>
      </c>
      <c r="AB16" s="54">
        <f t="shared" si="0"/>
        <v>0.23899999999999999</v>
      </c>
      <c r="AC16" s="54">
        <f t="shared" si="0"/>
        <v>0.248</v>
      </c>
      <c r="AD16" s="54">
        <f t="shared" si="0"/>
        <v>0.25600000000000001</v>
      </c>
      <c r="AE16" s="54">
        <f t="shared" si="0"/>
        <v>0.25</v>
      </c>
      <c r="AF16" s="54">
        <f t="shared" si="0"/>
        <v>0.23800000000000002</v>
      </c>
      <c r="AG16" s="54">
        <f t="shared" si="0"/>
        <v>0.25</v>
      </c>
      <c r="AH16" s="54">
        <f t="shared" si="0"/>
        <v>0.248</v>
      </c>
      <c r="AI16" s="54">
        <f t="shared" si="0"/>
        <v>0.252</v>
      </c>
      <c r="AJ16" s="54">
        <f t="shared" si="0"/>
        <v>0.245</v>
      </c>
      <c r="AK16" s="54">
        <f t="shared" si="0"/>
        <v>0.25</v>
      </c>
      <c r="AL16" s="54">
        <f t="shared" si="0"/>
        <v>0.253</v>
      </c>
      <c r="AM16" s="54">
        <f t="shared" si="0"/>
        <v>0.245</v>
      </c>
      <c r="AN16" s="54">
        <f t="shared" si="0"/>
        <v>0.24100000000000002</v>
      </c>
      <c r="AO16" s="54">
        <f t="shared" si="0"/>
        <v>0.252</v>
      </c>
      <c r="AP16" s="54">
        <f t="shared" si="0"/>
        <v>0.255</v>
      </c>
      <c r="AQ16" s="54">
        <f t="shared" si="0"/>
        <v>0.254</v>
      </c>
      <c r="AR16" s="54">
        <f t="shared" si="0"/>
        <v>0.24299999999999999</v>
      </c>
      <c r="AS16" s="54">
        <f t="shared" si="0"/>
        <v>0.26400000000000001</v>
      </c>
      <c r="AT16" s="54">
        <f t="shared" si="0"/>
        <v>0.25</v>
      </c>
      <c r="AU16" s="54">
        <f t="shared" si="0"/>
        <v>0.255</v>
      </c>
      <c r="AV16" s="54">
        <f t="shared" si="0"/>
        <v>0.245</v>
      </c>
      <c r="AW16" s="54">
        <f t="shared" si="0"/>
        <v>0.26700000000000002</v>
      </c>
      <c r="AX16" s="54">
        <f t="shared" si="0"/>
        <v>0.26600000000000001</v>
      </c>
      <c r="AY16" s="54">
        <f t="shared" si="0"/>
        <v>0.27100000000000002</v>
      </c>
      <c r="AZ16" s="54">
        <f t="shared" si="0"/>
        <v>0.26500000000000001</v>
      </c>
      <c r="BA16" s="54">
        <f t="shared" si="0"/>
        <v>0.27699999999999997</v>
      </c>
      <c r="BB16" s="54">
        <f t="shared" si="0"/>
        <v>0.27699999999999997</v>
      </c>
      <c r="BC16" s="54">
        <f t="shared" si="0"/>
        <v>0.27699999999999997</v>
      </c>
      <c r="BD16" s="54">
        <f t="shared" si="0"/>
        <v>0.26700000000000002</v>
      </c>
      <c r="BE16" s="54">
        <f t="shared" si="0"/>
        <v>0.26700000000000002</v>
      </c>
      <c r="BF16" s="54">
        <f t="shared" si="0"/>
        <v>0.27200000000000002</v>
      </c>
      <c r="BG16" s="54">
        <f t="shared" si="0"/>
        <v>0.27500000000000002</v>
      </c>
      <c r="BH16" s="54">
        <f t="shared" si="0"/>
        <v>0.27100000000000002</v>
      </c>
      <c r="BI16" s="54">
        <f t="shared" si="0"/>
        <v>0.27600000000000002</v>
      </c>
      <c r="BJ16" s="54">
        <f t="shared" si="0"/>
        <v>0.28999999999999998</v>
      </c>
      <c r="BK16" s="54">
        <f t="shared" si="0"/>
        <v>0.29100000000000004</v>
      </c>
      <c r="BL16" s="54">
        <f t="shared" si="0"/>
        <v>0.29100000000000004</v>
      </c>
      <c r="BM16" s="54">
        <f t="shared" si="0"/>
        <v>0.30099999999999999</v>
      </c>
      <c r="BN16" s="54">
        <f t="shared" si="0"/>
        <v>0.23300000000000001</v>
      </c>
      <c r="BO16" s="54">
        <f t="shared" si="0"/>
        <v>0.308</v>
      </c>
      <c r="BP16" s="54">
        <f t="shared" si="0"/>
        <v>0.32500000000000001</v>
      </c>
      <c r="BQ16" s="54">
        <f t="shared" si="0"/>
        <v>0.32600000000000001</v>
      </c>
      <c r="BR16" s="54">
        <f t="shared" si="0"/>
        <v>0.34399999999999997</v>
      </c>
      <c r="BS16" s="54">
        <f t="shared" si="0"/>
        <v>0.34899999999999998</v>
      </c>
      <c r="BT16" s="54">
        <f t="shared" si="0"/>
        <v>0.35299999999999998</v>
      </c>
      <c r="BU16" s="54">
        <f t="shared" si="0"/>
        <v>0.34499999999999997</v>
      </c>
      <c r="BV16" s="54">
        <f t="shared" si="0"/>
        <v>0.33899999999999997</v>
      </c>
    </row>
    <row r="17" spans="16:74" x14ac:dyDescent="0.3">
      <c r="P17" s="14" t="s">
        <v>76</v>
      </c>
      <c r="Q17" s="54">
        <f t="shared" si="0"/>
        <v>0.26600000000000001</v>
      </c>
      <c r="R17" s="54">
        <f t="shared" si="0"/>
        <v>0.26300000000000001</v>
      </c>
      <c r="S17" s="54">
        <f t="shared" si="0"/>
        <v>0.25800000000000001</v>
      </c>
      <c r="T17" s="54">
        <f t="shared" si="0"/>
        <v>0.249</v>
      </c>
      <c r="U17" s="54">
        <f t="shared" si="0"/>
        <v>0.25600000000000001</v>
      </c>
      <c r="V17" s="54">
        <f t="shared" si="0"/>
        <v>0.253</v>
      </c>
      <c r="W17" s="54">
        <f t="shared" si="0"/>
        <v>0.26300000000000001</v>
      </c>
      <c r="X17" s="54">
        <f t="shared" si="0"/>
        <v>0.25600000000000001</v>
      </c>
      <c r="Y17" s="54">
        <f t="shared" si="0"/>
        <v>0.27200000000000002</v>
      </c>
      <c r="Z17" s="54">
        <f t="shared" si="0"/>
        <v>0.27399999999999997</v>
      </c>
      <c r="AA17" s="54">
        <f t="shared" si="0"/>
        <v>0.27899999999999997</v>
      </c>
      <c r="AB17" s="54">
        <f t="shared" si="0"/>
        <v>0.26300000000000001</v>
      </c>
      <c r="AC17" s="54">
        <f t="shared" si="0"/>
        <v>0.27899999999999997</v>
      </c>
      <c r="AD17" s="54">
        <f t="shared" si="0"/>
        <v>0.28100000000000003</v>
      </c>
      <c r="AE17" s="54">
        <f t="shared" si="0"/>
        <v>0.27500000000000002</v>
      </c>
      <c r="AF17" s="54">
        <f t="shared" si="0"/>
        <v>0.25900000000000001</v>
      </c>
      <c r="AG17" s="54">
        <f t="shared" si="0"/>
        <v>0.27300000000000002</v>
      </c>
      <c r="AH17" s="54">
        <f t="shared" si="0"/>
        <v>0.26800000000000002</v>
      </c>
      <c r="AI17" s="54">
        <f t="shared" si="0"/>
        <v>0.27500000000000002</v>
      </c>
      <c r="AJ17" s="54">
        <f t="shared" si="0"/>
        <v>0.27100000000000002</v>
      </c>
      <c r="AK17" s="54">
        <f t="shared" si="0"/>
        <v>0.26800000000000002</v>
      </c>
      <c r="AL17" s="54">
        <f t="shared" si="0"/>
        <v>0.27500000000000002</v>
      </c>
      <c r="AM17" s="54">
        <f t="shared" si="0"/>
        <v>0.26200000000000001</v>
      </c>
      <c r="AN17" s="54">
        <f t="shared" si="0"/>
        <v>0.26300000000000001</v>
      </c>
      <c r="AO17" s="54">
        <f t="shared" si="0"/>
        <v>0.27</v>
      </c>
      <c r="AP17" s="54">
        <f t="shared" si="0"/>
        <v>0.27500000000000002</v>
      </c>
      <c r="AQ17" s="54">
        <f t="shared" si="0"/>
        <v>0.27800000000000002</v>
      </c>
      <c r="AR17" s="54">
        <f t="shared" si="0"/>
        <v>0.26600000000000001</v>
      </c>
      <c r="AS17" s="54">
        <f t="shared" si="0"/>
        <v>0.28699999999999998</v>
      </c>
      <c r="AT17" s="54">
        <f t="shared" si="0"/>
        <v>0.27300000000000002</v>
      </c>
      <c r="AU17" s="54">
        <f t="shared" si="0"/>
        <v>0.27899999999999997</v>
      </c>
      <c r="AV17" s="54">
        <f t="shared" si="0"/>
        <v>0.26899999999999996</v>
      </c>
      <c r="AW17" s="54">
        <f t="shared" si="0"/>
        <v>0.29299999999999998</v>
      </c>
      <c r="AX17" s="54">
        <f t="shared" si="0"/>
        <v>0.29100000000000004</v>
      </c>
      <c r="AY17" s="54">
        <f t="shared" si="0"/>
        <v>0.29299999999999998</v>
      </c>
      <c r="AZ17" s="54">
        <f t="shared" si="0"/>
        <v>0.28899999999999998</v>
      </c>
      <c r="BA17" s="54">
        <f t="shared" si="0"/>
        <v>0.29799999999999999</v>
      </c>
      <c r="BB17" s="54">
        <f t="shared" si="0"/>
        <v>0.29799999999999999</v>
      </c>
      <c r="BC17" s="54">
        <f t="shared" si="0"/>
        <v>0.29799999999999999</v>
      </c>
      <c r="BD17" s="54">
        <f t="shared" si="0"/>
        <v>0.28999999999999998</v>
      </c>
      <c r="BE17" s="54">
        <f t="shared" si="0"/>
        <v>0.28800000000000003</v>
      </c>
      <c r="BF17" s="54">
        <f t="shared" si="0"/>
        <v>0.29499999999999998</v>
      </c>
      <c r="BG17" s="54">
        <f t="shared" si="0"/>
        <v>0.29399999999999998</v>
      </c>
      <c r="BH17" s="54">
        <f t="shared" si="0"/>
        <v>0.29499999999999998</v>
      </c>
      <c r="BI17" s="54">
        <f t="shared" si="0"/>
        <v>0.29299999999999998</v>
      </c>
      <c r="BJ17" s="54">
        <f t="shared" si="0"/>
        <v>0.313</v>
      </c>
      <c r="BK17" s="54">
        <f t="shared" si="0"/>
        <v>0.309</v>
      </c>
      <c r="BL17" s="54">
        <f t="shared" si="0"/>
        <v>0.313</v>
      </c>
      <c r="BM17" s="54">
        <f t="shared" si="0"/>
        <v>0.32400000000000001</v>
      </c>
      <c r="BN17" s="54">
        <f t="shared" si="0"/>
        <v>0.248</v>
      </c>
      <c r="BO17" s="54">
        <f t="shared" si="0"/>
        <v>0.32299999999999995</v>
      </c>
      <c r="BP17" s="54">
        <f t="shared" si="0"/>
        <v>0.34299999999999997</v>
      </c>
      <c r="BQ17" s="54">
        <f t="shared" si="0"/>
        <v>0.34</v>
      </c>
      <c r="BR17" s="54">
        <f t="shared" si="0"/>
        <v>0.36799999999999999</v>
      </c>
      <c r="BS17" s="54">
        <f t="shared" si="0"/>
        <v>0.373</v>
      </c>
      <c r="BT17" s="54">
        <f t="shared" si="0"/>
        <v>0.38200000000000001</v>
      </c>
      <c r="BU17" s="54">
        <f t="shared" si="0"/>
        <v>0.36399999999999999</v>
      </c>
      <c r="BV17" s="54">
        <f t="shared" si="0"/>
        <v>0.35499999999999998</v>
      </c>
    </row>
    <row r="18" spans="16:74" x14ac:dyDescent="0.3">
      <c r="P18" s="14" t="s">
        <v>77</v>
      </c>
      <c r="Q18" s="54">
        <f t="shared" si="0"/>
        <v>0.20499999999999999</v>
      </c>
      <c r="R18" s="54">
        <f t="shared" si="0"/>
        <v>0.19699999999999998</v>
      </c>
      <c r="S18" s="54">
        <f t="shared" si="0"/>
        <v>0.20399999999999999</v>
      </c>
      <c r="T18" s="54">
        <f t="shared" si="0"/>
        <v>0.188</v>
      </c>
      <c r="U18" s="54">
        <f t="shared" si="0"/>
        <v>0.20899999999999999</v>
      </c>
      <c r="V18" s="54">
        <f t="shared" si="0"/>
        <v>0.215</v>
      </c>
      <c r="W18" s="54">
        <f t="shared" si="0"/>
        <v>0.23</v>
      </c>
      <c r="X18" s="54">
        <f t="shared" si="0"/>
        <v>0.22800000000000001</v>
      </c>
      <c r="Y18" s="54">
        <f t="shared" si="0"/>
        <v>0.23300000000000001</v>
      </c>
      <c r="Z18" s="54">
        <f t="shared" si="0"/>
        <v>0.23199999999999998</v>
      </c>
      <c r="AA18" s="54">
        <f t="shared" si="0"/>
        <v>0.23499999999999999</v>
      </c>
      <c r="AB18" s="54">
        <f t="shared" si="0"/>
        <v>0.22</v>
      </c>
      <c r="AC18" s="54">
        <f t="shared" si="0"/>
        <v>0.22399999999999998</v>
      </c>
      <c r="AD18" s="54">
        <f t="shared" si="0"/>
        <v>0.23499999999999999</v>
      </c>
      <c r="AE18" s="54">
        <f t="shared" si="0"/>
        <v>0.22899999999999998</v>
      </c>
      <c r="AF18" s="54">
        <f t="shared" si="0"/>
        <v>0.22</v>
      </c>
      <c r="AG18" s="54">
        <f t="shared" si="0"/>
        <v>0.23199999999999998</v>
      </c>
      <c r="AH18" s="54">
        <f t="shared" si="0"/>
        <v>0.23100000000000001</v>
      </c>
      <c r="AI18" s="54">
        <f t="shared" si="0"/>
        <v>0.23300000000000001</v>
      </c>
      <c r="AJ18" s="54">
        <f t="shared" si="0"/>
        <v>0.22399999999999998</v>
      </c>
      <c r="AK18" s="54">
        <f t="shared" si="0"/>
        <v>0.23600000000000002</v>
      </c>
      <c r="AL18" s="54">
        <f t="shared" si="0"/>
        <v>0.23399999999999999</v>
      </c>
      <c r="AM18" s="54">
        <f t="shared" si="0"/>
        <v>0.23100000000000001</v>
      </c>
      <c r="AN18" s="54">
        <f t="shared" si="0"/>
        <v>0.22399999999999998</v>
      </c>
      <c r="AO18" s="54">
        <f t="shared" si="0"/>
        <v>0.23699999999999999</v>
      </c>
      <c r="AP18" s="54">
        <f t="shared" si="0"/>
        <v>0.23800000000000002</v>
      </c>
      <c r="AQ18" s="54">
        <f t="shared" si="0"/>
        <v>0.23399999999999999</v>
      </c>
      <c r="AR18" s="54">
        <f t="shared" si="0"/>
        <v>0.22399999999999998</v>
      </c>
      <c r="AS18" s="54">
        <f t="shared" si="0"/>
        <v>0.24399999999999999</v>
      </c>
      <c r="AT18" s="54">
        <f t="shared" si="0"/>
        <v>0.23100000000000001</v>
      </c>
      <c r="AU18" s="54">
        <f t="shared" si="0"/>
        <v>0.23499999999999999</v>
      </c>
      <c r="AV18" s="54">
        <f t="shared" si="0"/>
        <v>0.22500000000000001</v>
      </c>
      <c r="AW18" s="54">
        <f t="shared" si="0"/>
        <v>0.247</v>
      </c>
      <c r="AX18" s="54">
        <f t="shared" si="0"/>
        <v>0.24600000000000002</v>
      </c>
      <c r="AY18" s="54">
        <f t="shared" si="0"/>
        <v>0.252</v>
      </c>
      <c r="AZ18" s="54">
        <f t="shared" si="0"/>
        <v>0.245</v>
      </c>
      <c r="BA18" s="54">
        <f t="shared" si="0"/>
        <v>0.26</v>
      </c>
      <c r="BB18" s="54">
        <f t="shared" si="0"/>
        <v>0.26</v>
      </c>
      <c r="BC18" s="54">
        <f t="shared" si="0"/>
        <v>0.26</v>
      </c>
      <c r="BD18" s="54">
        <f t="shared" si="0"/>
        <v>0.248</v>
      </c>
      <c r="BE18" s="54">
        <f t="shared" si="0"/>
        <v>0.251</v>
      </c>
      <c r="BF18" s="54">
        <f t="shared" si="0"/>
        <v>0.253</v>
      </c>
      <c r="BG18" s="54">
        <f t="shared" si="0"/>
        <v>0.25900000000000001</v>
      </c>
      <c r="BH18" s="54">
        <f t="shared" si="0"/>
        <v>0.251</v>
      </c>
      <c r="BI18" s="54">
        <f t="shared" si="0"/>
        <v>0.26100000000000001</v>
      </c>
      <c r="BJ18" s="54">
        <f t="shared" si="0"/>
        <v>0.27100000000000002</v>
      </c>
      <c r="BK18" s="54">
        <f t="shared" si="0"/>
        <v>0.27699999999999997</v>
      </c>
      <c r="BL18" s="54">
        <f t="shared" si="0"/>
        <v>0.27200000000000002</v>
      </c>
      <c r="BM18" s="54">
        <f t="shared" si="0"/>
        <v>0.28300000000000003</v>
      </c>
      <c r="BN18" s="54">
        <f t="shared" si="0"/>
        <v>0.221</v>
      </c>
      <c r="BO18" s="54">
        <f t="shared" si="0"/>
        <v>0.29600000000000004</v>
      </c>
      <c r="BP18" s="54">
        <f t="shared" si="0"/>
        <v>0.31</v>
      </c>
      <c r="BQ18" s="54">
        <f t="shared" si="0"/>
        <v>0.314</v>
      </c>
      <c r="BR18" s="54">
        <f t="shared" si="0"/>
        <v>0.32400000000000001</v>
      </c>
      <c r="BS18" s="54">
        <f t="shared" si="0"/>
        <v>0.32899999999999996</v>
      </c>
      <c r="BT18" s="54">
        <f t="shared" si="0"/>
        <v>0.32799999999999996</v>
      </c>
      <c r="BU18" s="54">
        <f t="shared" si="0"/>
        <v>0.33</v>
      </c>
      <c r="BV18" s="54">
        <f t="shared" si="0"/>
        <v>0.32600000000000001</v>
      </c>
    </row>
  </sheetData>
  <mergeCells count="1">
    <mergeCell ref="A1:D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87A3-B7A8-4EBF-A9D9-EB2E3A9735B7}">
  <dimension ref="A1:BI9"/>
  <sheetViews>
    <sheetView zoomScale="97" workbookViewId="0">
      <selection activeCell="BI5" sqref="BI5"/>
    </sheetView>
  </sheetViews>
  <sheetFormatPr defaultRowHeight="14.4" x14ac:dyDescent="0.3"/>
  <cols>
    <col min="1" max="1" width="34.21875" bestFit="1" customWidth="1"/>
  </cols>
  <sheetData>
    <row r="1" spans="1:61" x14ac:dyDescent="0.3">
      <c r="A1" s="61" t="s">
        <v>145</v>
      </c>
    </row>
    <row r="3" spans="1:61" x14ac:dyDescent="0.3">
      <c r="A3" s="55" t="s">
        <v>141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57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57"/>
      <c r="Z3" s="22"/>
      <c r="AA3" s="19"/>
      <c r="AB3" s="20"/>
      <c r="AC3" s="22"/>
      <c r="AD3" s="22"/>
      <c r="AE3" s="58"/>
      <c r="AF3" s="22"/>
      <c r="AG3" s="22"/>
      <c r="AH3" s="19"/>
      <c r="AI3" s="19"/>
      <c r="AJ3" s="19"/>
      <c r="AK3" s="19"/>
      <c r="AL3" s="19"/>
      <c r="AM3" s="20"/>
      <c r="AN3" s="19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</row>
    <row r="4" spans="1:61" x14ac:dyDescent="0.3">
      <c r="B4" s="2">
        <v>2008</v>
      </c>
      <c r="C4" s="2" t="s">
        <v>98</v>
      </c>
      <c r="D4" s="2" t="s">
        <v>113</v>
      </c>
      <c r="E4" s="2" t="s">
        <v>127</v>
      </c>
      <c r="F4" s="2">
        <v>2009</v>
      </c>
      <c r="G4" s="2" t="s">
        <v>99</v>
      </c>
      <c r="H4" s="2" t="s">
        <v>114</v>
      </c>
      <c r="I4" s="2" t="s">
        <v>128</v>
      </c>
      <c r="J4" s="2">
        <v>2010</v>
      </c>
      <c r="K4" s="2" t="s">
        <v>100</v>
      </c>
      <c r="L4" s="2" t="s">
        <v>115</v>
      </c>
      <c r="M4" s="2" t="s">
        <v>129</v>
      </c>
      <c r="N4" s="2">
        <v>2011</v>
      </c>
      <c r="O4" s="2" t="s">
        <v>101</v>
      </c>
      <c r="P4" s="2" t="s">
        <v>116</v>
      </c>
      <c r="Q4" s="2" t="s">
        <v>130</v>
      </c>
      <c r="R4" s="2">
        <v>2012</v>
      </c>
      <c r="S4" s="2" t="s">
        <v>102</v>
      </c>
      <c r="T4" s="2" t="s">
        <v>117</v>
      </c>
      <c r="U4" s="2" t="s">
        <v>131</v>
      </c>
      <c r="V4" s="2">
        <v>2013</v>
      </c>
      <c r="W4" s="2" t="s">
        <v>103</v>
      </c>
      <c r="X4" s="2" t="s">
        <v>118</v>
      </c>
      <c r="Y4" s="2" t="s">
        <v>132</v>
      </c>
      <c r="Z4" s="2">
        <v>2014</v>
      </c>
      <c r="AA4" s="2" t="s">
        <v>104</v>
      </c>
      <c r="AB4" s="2" t="s">
        <v>119</v>
      </c>
      <c r="AC4" s="2" t="s">
        <v>133</v>
      </c>
      <c r="AD4" s="2">
        <v>2015</v>
      </c>
      <c r="AE4" s="3" t="s">
        <v>105</v>
      </c>
      <c r="AF4" s="3" t="s">
        <v>120</v>
      </c>
      <c r="AG4" s="3" t="s">
        <v>134</v>
      </c>
      <c r="AH4" s="3">
        <v>2016</v>
      </c>
      <c r="AI4" s="3" t="s">
        <v>106</v>
      </c>
      <c r="AJ4" s="3" t="s">
        <v>121</v>
      </c>
      <c r="AK4" s="3" t="s">
        <v>135</v>
      </c>
      <c r="AL4" s="3">
        <v>2017</v>
      </c>
      <c r="AM4" s="3" t="s">
        <v>107</v>
      </c>
      <c r="AN4" s="3" t="s">
        <v>122</v>
      </c>
      <c r="AO4" s="3" t="s">
        <v>136</v>
      </c>
      <c r="AP4" s="3">
        <v>2018</v>
      </c>
      <c r="AQ4" s="3" t="s">
        <v>108</v>
      </c>
      <c r="AR4" s="3" t="s">
        <v>123</v>
      </c>
      <c r="AS4" s="3" t="s">
        <v>137</v>
      </c>
      <c r="AT4" s="3">
        <v>2019</v>
      </c>
      <c r="AU4" s="3" t="s">
        <v>109</v>
      </c>
      <c r="AV4" s="3" t="s">
        <v>124</v>
      </c>
      <c r="AW4" s="3" t="s">
        <v>138</v>
      </c>
      <c r="AX4" s="3">
        <v>2020</v>
      </c>
      <c r="AY4" s="3" t="s">
        <v>110</v>
      </c>
      <c r="AZ4" s="3" t="s">
        <v>125</v>
      </c>
      <c r="BA4" s="3" t="s">
        <v>139</v>
      </c>
      <c r="BB4" s="3">
        <v>2021</v>
      </c>
      <c r="BC4" s="3" t="s">
        <v>111</v>
      </c>
      <c r="BD4" s="3" t="s">
        <v>126</v>
      </c>
      <c r="BE4" s="3" t="s">
        <v>140</v>
      </c>
      <c r="BF4" s="3">
        <v>2022</v>
      </c>
      <c r="BG4" s="3" t="s">
        <v>112</v>
      </c>
    </row>
    <row r="5" spans="1:61" x14ac:dyDescent="0.3">
      <c r="A5" s="56" t="s">
        <v>142</v>
      </c>
      <c r="B5" s="15">
        <v>2493.2938131005626</v>
      </c>
      <c r="C5" s="15">
        <v>2524.1814535720723</v>
      </c>
      <c r="D5" s="15">
        <v>2552.2790404597331</v>
      </c>
      <c r="E5" s="15">
        <v>2501.9540709328867</v>
      </c>
      <c r="F5" s="15">
        <v>2619.9945715997792</v>
      </c>
      <c r="G5" s="15">
        <v>2638.8392788675674</v>
      </c>
      <c r="H5" s="15">
        <v>2699.3361326712889</v>
      </c>
      <c r="I5" s="15">
        <v>2654.610337527281</v>
      </c>
      <c r="J5" s="15">
        <v>2953.8563752891787</v>
      </c>
      <c r="K5" s="15">
        <v>2970.3061486802808</v>
      </c>
      <c r="L5" s="15">
        <v>3079.3122354624015</v>
      </c>
      <c r="M5" s="59">
        <v>2988.9943734268336</v>
      </c>
      <c r="N5" s="15">
        <v>3167.3795136853369</v>
      </c>
      <c r="O5" s="15">
        <v>3292.1810002870234</v>
      </c>
      <c r="P5" s="15">
        <v>3224.2736416957214</v>
      </c>
      <c r="Q5" s="15">
        <v>3035.743316249097</v>
      </c>
      <c r="R5" s="15">
        <v>3244.1818932976307</v>
      </c>
      <c r="S5" s="15">
        <v>3216.0960999794229</v>
      </c>
      <c r="T5" s="15">
        <v>3297.467663361318</v>
      </c>
      <c r="U5" s="15">
        <v>3211.8450649702459</v>
      </c>
      <c r="V5" s="15">
        <v>3184.5578742101625</v>
      </c>
      <c r="W5" s="15">
        <v>3318.6949681167903</v>
      </c>
      <c r="X5" s="15">
        <v>3194.1929468051512</v>
      </c>
      <c r="Y5" s="59">
        <v>3207.4902499270529</v>
      </c>
      <c r="Z5" s="15">
        <v>3341.7218415519023</v>
      </c>
      <c r="AA5" s="15">
        <v>3388.7424854163801</v>
      </c>
      <c r="AB5" s="17">
        <v>3397.6236419616607</v>
      </c>
      <c r="AC5" s="17">
        <v>3234.5368226878022</v>
      </c>
      <c r="AD5" s="17">
        <v>3517.418599752933</v>
      </c>
      <c r="AE5" s="60">
        <v>3344.1133773029774</v>
      </c>
      <c r="AF5" s="17">
        <v>3591.2593765481602</v>
      </c>
      <c r="AG5" s="17">
        <v>3472.5765701162327</v>
      </c>
      <c r="AH5" s="18">
        <v>3712.727443764431</v>
      </c>
      <c r="AI5" s="18">
        <v>3767.9568355626998</v>
      </c>
      <c r="AJ5" s="18">
        <v>3903.8120030593095</v>
      </c>
      <c r="AK5" s="18">
        <v>3942.6571737209438</v>
      </c>
      <c r="AL5" s="18">
        <v>4088.2025084124666</v>
      </c>
      <c r="AM5" s="18">
        <v>4153.4850803612335</v>
      </c>
      <c r="AN5" s="17">
        <v>4180.9307311987259</v>
      </c>
      <c r="AO5" s="17">
        <v>4022.1833158500494</v>
      </c>
      <c r="AP5" s="17">
        <v>4097.9559898143079</v>
      </c>
      <c r="AQ5" s="17">
        <v>4184.562867185392</v>
      </c>
      <c r="AR5" s="17">
        <v>4272.0499727101951</v>
      </c>
      <c r="AS5" s="17">
        <v>4362.8189352315358</v>
      </c>
      <c r="AT5" s="17">
        <v>4277.8101195351974</v>
      </c>
      <c r="AU5" s="17">
        <v>4757.4389627539558</v>
      </c>
      <c r="AV5" s="17">
        <v>4772.8156134034716</v>
      </c>
      <c r="AW5" s="17">
        <v>4931.3210407605775</v>
      </c>
      <c r="AX5" s="17">
        <v>5070.6853756592855</v>
      </c>
      <c r="AY5" s="17">
        <v>2877.8330218637584</v>
      </c>
      <c r="AZ5" s="17">
        <v>4536.5695370472667</v>
      </c>
      <c r="BA5" s="17">
        <v>5198.9509541236348</v>
      </c>
      <c r="BB5" s="17">
        <v>5449.6704046752357</v>
      </c>
      <c r="BC5" s="17">
        <v>5987.3363103301745</v>
      </c>
      <c r="BD5" s="17">
        <v>6002.948816123765</v>
      </c>
      <c r="BE5" s="17">
        <v>6334.1335031443641</v>
      </c>
      <c r="BF5" s="17">
        <v>6190.7840612254749</v>
      </c>
      <c r="BG5" s="17">
        <v>6295.0318730871359</v>
      </c>
      <c r="BI5" s="53">
        <f>SUM(BG5)</f>
        <v>6295.0318730871359</v>
      </c>
    </row>
    <row r="6" spans="1:61" x14ac:dyDescent="0.3">
      <c r="A6" s="56" t="s">
        <v>143</v>
      </c>
      <c r="B6" s="15">
        <v>1877.4426824972625</v>
      </c>
      <c r="C6" s="15">
        <v>1742.5276540414384</v>
      </c>
      <c r="D6" s="15">
        <v>1747.0498152041921</v>
      </c>
      <c r="E6" s="15">
        <v>1545.9328839627262</v>
      </c>
      <c r="F6" s="15">
        <v>1746.3172295741842</v>
      </c>
      <c r="G6" s="15">
        <v>1702.064524817499</v>
      </c>
      <c r="H6" s="15">
        <v>1776.7579163250878</v>
      </c>
      <c r="I6" s="15">
        <v>1774.032659714313</v>
      </c>
      <c r="J6" s="15">
        <v>1658.560722651446</v>
      </c>
      <c r="K6" s="15">
        <v>1651.5826949025934</v>
      </c>
      <c r="L6" s="15">
        <v>1575.457268723972</v>
      </c>
      <c r="M6" s="59">
        <v>1378.8521082614261</v>
      </c>
      <c r="N6" s="15">
        <v>1429.6577559963032</v>
      </c>
      <c r="O6" s="15">
        <v>1489.4714810720175</v>
      </c>
      <c r="P6" s="15">
        <v>1474.9574466699967</v>
      </c>
      <c r="Q6" s="15">
        <v>1431.5818077306251</v>
      </c>
      <c r="R6" s="15">
        <v>1524.5786106208727</v>
      </c>
      <c r="S6" s="15">
        <v>1504.6554851420985</v>
      </c>
      <c r="T6" s="15">
        <v>1603.7917697652883</v>
      </c>
      <c r="U6" s="15">
        <v>1497.648513645785</v>
      </c>
      <c r="V6" s="15">
        <v>1677.3945805761414</v>
      </c>
      <c r="W6" s="15">
        <v>1653.150733240308</v>
      </c>
      <c r="X6" s="15">
        <v>1686.0847124627255</v>
      </c>
      <c r="Y6" s="59">
        <v>1622.6180169377751</v>
      </c>
      <c r="Z6" s="15">
        <v>1725.2443440985548</v>
      </c>
      <c r="AA6" s="15">
        <v>1765.1731418607051</v>
      </c>
      <c r="AB6" s="18">
        <v>1753.3681847565379</v>
      </c>
      <c r="AC6" s="17">
        <v>1674.12930749014</v>
      </c>
      <c r="AD6" s="17">
        <v>2017.2811350068162</v>
      </c>
      <c r="AE6" s="60">
        <v>1886.0258005936407</v>
      </c>
      <c r="AF6" s="17">
        <v>1826.7454336406495</v>
      </c>
      <c r="AG6" s="17">
        <v>1720.2893774855702</v>
      </c>
      <c r="AH6" s="18">
        <v>2010.535182269695</v>
      </c>
      <c r="AI6" s="18">
        <v>1865.6046379164065</v>
      </c>
      <c r="AJ6" s="18">
        <v>1969.0658386308871</v>
      </c>
      <c r="AK6" s="18">
        <v>1838.1386913062888</v>
      </c>
      <c r="AL6" s="18">
        <v>2125.9095530113414</v>
      </c>
      <c r="AM6" s="18">
        <v>2023.3889578717299</v>
      </c>
      <c r="AN6" s="17">
        <v>2029.3956669108386</v>
      </c>
      <c r="AO6" s="17">
        <v>1857.86104000348</v>
      </c>
      <c r="AP6" s="17">
        <v>1882.4446963408288</v>
      </c>
      <c r="AQ6" s="17">
        <v>1897.9391415126327</v>
      </c>
      <c r="AR6" s="17">
        <v>1937.3357862154955</v>
      </c>
      <c r="AS6" s="17">
        <v>1776.4461036282144</v>
      </c>
      <c r="AT6" s="17">
        <v>1922.9751690225457</v>
      </c>
      <c r="AU6" s="17">
        <v>1897.8659010239919</v>
      </c>
      <c r="AV6" s="17">
        <v>1960.8921367263627</v>
      </c>
      <c r="AW6" s="17">
        <v>1794.8131307815315</v>
      </c>
      <c r="AX6" s="17">
        <v>1998.9638237566717</v>
      </c>
      <c r="AY6" s="17">
        <v>1417.0183089198567</v>
      </c>
      <c r="AZ6" s="17">
        <v>1996.3139589597263</v>
      </c>
      <c r="BA6" s="17">
        <v>2034.4694039087785</v>
      </c>
      <c r="BB6" s="17">
        <v>1792.2472804776021</v>
      </c>
      <c r="BC6" s="17">
        <v>1838.7013653573331</v>
      </c>
      <c r="BD6" s="17">
        <v>1640.5404234583636</v>
      </c>
      <c r="BE6" s="17">
        <v>1587.2975959690305</v>
      </c>
      <c r="BF6" s="17">
        <v>1671.0089605501246</v>
      </c>
      <c r="BG6" s="17">
        <v>1699.2599434718697</v>
      </c>
    </row>
    <row r="8" spans="1:61" x14ac:dyDescent="0.3">
      <c r="A8" t="s">
        <v>199</v>
      </c>
      <c r="B8" s="53">
        <f>BG5-B5</f>
        <v>3801.7380599865733</v>
      </c>
    </row>
    <row r="9" spans="1:61" x14ac:dyDescent="0.3">
      <c r="A9" t="s">
        <v>200</v>
      </c>
      <c r="B9" s="83">
        <f>B5/BG5*100</f>
        <v>39.607326275185812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1DCAB-9CB0-4B2C-BC11-72286C3104A8}">
  <dimension ref="A1:V13"/>
  <sheetViews>
    <sheetView topLeftCell="F1" zoomScale="95" workbookViewId="0">
      <selection activeCell="V8" sqref="V8"/>
    </sheetView>
  </sheetViews>
  <sheetFormatPr defaultRowHeight="14.4" x14ac:dyDescent="0.3"/>
  <cols>
    <col min="1" max="1" width="26.33203125" bestFit="1" customWidth="1"/>
    <col min="2" max="2" width="17.6640625" bestFit="1" customWidth="1"/>
    <col min="5" max="5" width="12.44140625" bestFit="1" customWidth="1"/>
    <col min="6" max="6" width="38.88671875" bestFit="1" customWidth="1"/>
    <col min="18" max="18" width="12.88671875" bestFit="1" customWidth="1"/>
  </cols>
  <sheetData>
    <row r="1" spans="1:22" x14ac:dyDescent="0.3">
      <c r="A1" s="61" t="s">
        <v>144</v>
      </c>
    </row>
    <row r="2" spans="1:22" x14ac:dyDescent="0.3">
      <c r="F2" s="61" t="s">
        <v>160</v>
      </c>
      <c r="G2" t="s">
        <v>150</v>
      </c>
      <c r="R2" t="s">
        <v>198</v>
      </c>
    </row>
    <row r="3" spans="1:22" x14ac:dyDescent="0.3">
      <c r="B3" s="7" t="s">
        <v>147</v>
      </c>
      <c r="E3" s="7" t="s">
        <v>149</v>
      </c>
      <c r="F3" s="17">
        <v>890.51186845574455</v>
      </c>
      <c r="R3" s="7" t="s">
        <v>149</v>
      </c>
      <c r="S3">
        <f>F3/$F$12*100</f>
        <v>11.139346534876088</v>
      </c>
    </row>
    <row r="4" spans="1:22" x14ac:dyDescent="0.3">
      <c r="B4" s="7" t="s">
        <v>148</v>
      </c>
      <c r="C4" s="6">
        <v>40177.383805226651</v>
      </c>
      <c r="E4" s="7" t="s">
        <v>151</v>
      </c>
      <c r="F4" s="17">
        <v>1006.0321834460495</v>
      </c>
      <c r="R4" s="7" t="s">
        <v>151</v>
      </c>
      <c r="S4">
        <f t="shared" ref="S4:S11" si="0">F4/$F$12*100</f>
        <v>12.58438153786437</v>
      </c>
    </row>
    <row r="5" spans="1:22" x14ac:dyDescent="0.3">
      <c r="B5" s="7" t="s">
        <v>80</v>
      </c>
      <c r="C5" s="6">
        <v>23556.149939790863</v>
      </c>
      <c r="E5" s="7" t="s">
        <v>152</v>
      </c>
      <c r="F5" s="17">
        <v>98.846422557914408</v>
      </c>
      <c r="R5" s="7" t="s">
        <v>152</v>
      </c>
      <c r="S5">
        <f t="shared" si="0"/>
        <v>1.2364625263387174</v>
      </c>
      <c r="V5">
        <f>SUM(S7,S4)</f>
        <v>27.682854590867613</v>
      </c>
    </row>
    <row r="6" spans="1:22" x14ac:dyDescent="0.3">
      <c r="B6" s="14" t="s">
        <v>63</v>
      </c>
      <c r="C6" s="17">
        <v>15561.858123232007</v>
      </c>
      <c r="E6" s="7" t="s">
        <v>153</v>
      </c>
      <c r="F6" s="17">
        <v>386.03932086040868</v>
      </c>
      <c r="R6" s="7" t="s">
        <v>153</v>
      </c>
      <c r="S6">
        <f t="shared" si="0"/>
        <v>4.8289370680813315</v>
      </c>
    </row>
    <row r="7" spans="1:22" x14ac:dyDescent="0.3">
      <c r="B7" s="14" t="s">
        <v>68</v>
      </c>
      <c r="C7" s="17">
        <v>7994.2918165590299</v>
      </c>
      <c r="E7" s="7" t="s">
        <v>154</v>
      </c>
      <c r="F7" s="17">
        <v>1207.0159957016001</v>
      </c>
      <c r="J7" s="53">
        <f>SUM(F7,F4)</f>
        <v>2213.0481791476495</v>
      </c>
      <c r="R7" s="7" t="s">
        <v>154</v>
      </c>
      <c r="S7">
        <f t="shared" si="0"/>
        <v>15.098473053003245</v>
      </c>
      <c r="V7">
        <f>SUM(S7,S4,S9)</f>
        <v>59.141530011516068</v>
      </c>
    </row>
    <row r="8" spans="1:22" x14ac:dyDescent="0.3">
      <c r="C8" s="17"/>
      <c r="E8" s="7" t="s">
        <v>155</v>
      </c>
      <c r="F8" s="17">
        <v>439.26088006110706</v>
      </c>
      <c r="R8" s="7" t="s">
        <v>155</v>
      </c>
      <c r="S8">
        <f t="shared" si="0"/>
        <v>5.4946815820663968</v>
      </c>
    </row>
    <row r="9" spans="1:22" x14ac:dyDescent="0.3">
      <c r="E9" s="7" t="s">
        <v>156</v>
      </c>
      <c r="F9" s="17">
        <v>2514.8983147507483</v>
      </c>
      <c r="R9" s="7" t="s">
        <v>156</v>
      </c>
      <c r="S9">
        <f t="shared" si="0"/>
        <v>31.458675420648451</v>
      </c>
    </row>
    <row r="10" spans="1:22" x14ac:dyDescent="0.3">
      <c r="E10" s="7" t="s">
        <v>157</v>
      </c>
      <c r="F10" s="17">
        <v>660.39704107654666</v>
      </c>
      <c r="R10" s="7" t="s">
        <v>157</v>
      </c>
      <c r="S10">
        <f t="shared" si="0"/>
        <v>8.2608573245804404</v>
      </c>
    </row>
    <row r="11" spans="1:22" x14ac:dyDescent="0.3">
      <c r="E11" s="7" t="s">
        <v>158</v>
      </c>
      <c r="F11" s="17">
        <v>791.28978964885357</v>
      </c>
      <c r="R11" s="7" t="s">
        <v>158</v>
      </c>
      <c r="S11">
        <f t="shared" si="0"/>
        <v>9.8981849525409604</v>
      </c>
    </row>
    <row r="12" spans="1:22" x14ac:dyDescent="0.3">
      <c r="E12" s="62" t="s">
        <v>159</v>
      </c>
      <c r="F12" s="63">
        <f>SUM(F3:F11)</f>
        <v>7994.2918165589726</v>
      </c>
    </row>
    <row r="13" spans="1:22" x14ac:dyDescent="0.3">
      <c r="R13" s="82" t="s">
        <v>159</v>
      </c>
      <c r="S13">
        <f>SUM(S3:S11)</f>
        <v>100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3E87-AF16-48F2-BC0E-6DCC76EDA72D}">
  <dimension ref="A1:BH28"/>
  <sheetViews>
    <sheetView topLeftCell="A17" zoomScale="114" workbookViewId="0">
      <selection activeCell="J40" sqref="J40"/>
    </sheetView>
  </sheetViews>
  <sheetFormatPr defaultRowHeight="14.4" x14ac:dyDescent="0.3"/>
  <cols>
    <col min="1" max="1" width="42.33203125" bestFit="1" customWidth="1"/>
    <col min="2" max="2" width="11" bestFit="1" customWidth="1"/>
    <col min="3" max="3" width="21.88671875" bestFit="1" customWidth="1"/>
  </cols>
  <sheetData>
    <row r="1" spans="1:60" x14ac:dyDescent="0.3">
      <c r="A1" s="61" t="s">
        <v>161</v>
      </c>
    </row>
    <row r="2" spans="1:60" x14ac:dyDescent="0.3">
      <c r="A2" s="61"/>
      <c r="C2" s="56" t="s">
        <v>73</v>
      </c>
      <c r="D2" s="2"/>
      <c r="E2" s="2"/>
      <c r="F2" s="2"/>
      <c r="G2" s="2"/>
      <c r="H2" s="2"/>
      <c r="I2" s="67"/>
      <c r="J2" s="2"/>
      <c r="K2" s="2"/>
      <c r="L2" s="2"/>
      <c r="M2" s="67"/>
      <c r="N2" s="67"/>
      <c r="O2" s="66"/>
      <c r="P2" s="2"/>
      <c r="Q2" s="2"/>
      <c r="R2" s="2"/>
      <c r="S2" s="2"/>
      <c r="T2" s="2"/>
      <c r="U2" s="67"/>
      <c r="V2" s="2"/>
      <c r="W2" s="2"/>
      <c r="X2" s="2"/>
      <c r="Y2" s="2"/>
      <c r="Z2" s="67"/>
      <c r="AA2" s="2"/>
      <c r="AB2" s="2"/>
      <c r="AC2" s="2"/>
      <c r="AD2" s="2"/>
      <c r="AE2" s="2"/>
      <c r="AF2" s="3"/>
      <c r="AG2" s="3"/>
      <c r="AH2" s="3"/>
      <c r="AI2" s="3"/>
      <c r="AJ2" s="3"/>
      <c r="AK2" s="3"/>
      <c r="AL2" s="3"/>
      <c r="AM2" s="3"/>
      <c r="AN2" s="68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spans="1:60" x14ac:dyDescent="0.3">
      <c r="A3" s="61"/>
      <c r="C3" s="66"/>
      <c r="D3" s="2"/>
      <c r="E3" s="2"/>
      <c r="F3" s="2"/>
      <c r="G3" s="2"/>
      <c r="H3" s="2"/>
      <c r="I3" s="67"/>
      <c r="J3" s="2"/>
      <c r="K3" s="2"/>
      <c r="L3" s="2"/>
      <c r="M3" s="67"/>
      <c r="N3" s="67"/>
      <c r="O3" s="66"/>
      <c r="P3" s="2"/>
      <c r="Q3" s="2"/>
      <c r="R3" s="2"/>
      <c r="S3" s="2"/>
      <c r="T3" s="2"/>
      <c r="U3" s="67"/>
      <c r="V3" s="2"/>
      <c r="W3" s="2"/>
      <c r="X3" s="2"/>
      <c r="Y3" s="2"/>
      <c r="Z3" s="67"/>
      <c r="AA3" s="2"/>
      <c r="AB3" s="2"/>
      <c r="AC3" s="2"/>
      <c r="AD3" s="2"/>
      <c r="AE3" s="2"/>
      <c r="AF3" s="3"/>
      <c r="AG3" s="3"/>
      <c r="AH3" s="3"/>
      <c r="AI3" s="3"/>
      <c r="AJ3" s="3"/>
      <c r="AK3" s="3"/>
      <c r="AL3" s="3"/>
      <c r="AM3" s="3"/>
      <c r="AN3" s="68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pans="1:60" x14ac:dyDescent="0.3">
      <c r="A4" s="61"/>
      <c r="C4" s="2" t="s">
        <v>83</v>
      </c>
      <c r="D4" s="2" t="s">
        <v>98</v>
      </c>
      <c r="E4" s="2" t="s">
        <v>113</v>
      </c>
      <c r="F4" s="2" t="s">
        <v>127</v>
      </c>
      <c r="G4" s="2" t="s">
        <v>84</v>
      </c>
      <c r="H4" s="2" t="s">
        <v>99</v>
      </c>
      <c r="I4" s="2" t="s">
        <v>114</v>
      </c>
      <c r="J4" s="2" t="s">
        <v>128</v>
      </c>
      <c r="K4" s="2" t="s">
        <v>85</v>
      </c>
      <c r="L4" s="2" t="s">
        <v>100</v>
      </c>
      <c r="M4" s="2" t="s">
        <v>115</v>
      </c>
      <c r="N4" s="2" t="s">
        <v>129</v>
      </c>
      <c r="O4" s="2" t="s">
        <v>86</v>
      </c>
      <c r="P4" s="2" t="s">
        <v>101</v>
      </c>
      <c r="Q4" s="2" t="s">
        <v>116</v>
      </c>
      <c r="R4" s="2" t="s">
        <v>130</v>
      </c>
      <c r="S4" s="2" t="s">
        <v>87</v>
      </c>
      <c r="T4" s="2" t="s">
        <v>102</v>
      </c>
      <c r="U4" s="2" t="s">
        <v>117</v>
      </c>
      <c r="V4" s="2" t="s">
        <v>131</v>
      </c>
      <c r="W4" s="2" t="s">
        <v>88</v>
      </c>
      <c r="X4" s="2" t="s">
        <v>103</v>
      </c>
      <c r="Y4" s="2" t="s">
        <v>118</v>
      </c>
      <c r="Z4" s="2" t="s">
        <v>132</v>
      </c>
      <c r="AA4" s="2" t="s">
        <v>89</v>
      </c>
      <c r="AB4" s="2" t="s">
        <v>104</v>
      </c>
      <c r="AC4" s="2" t="s">
        <v>119</v>
      </c>
      <c r="AD4" s="2" t="s">
        <v>133</v>
      </c>
      <c r="AE4" s="2" t="s">
        <v>90</v>
      </c>
      <c r="AF4" s="3" t="s">
        <v>105</v>
      </c>
      <c r="AG4" s="3" t="s">
        <v>120</v>
      </c>
      <c r="AH4" s="3" t="s">
        <v>134</v>
      </c>
      <c r="AI4" s="3" t="s">
        <v>91</v>
      </c>
      <c r="AJ4" s="3" t="s">
        <v>106</v>
      </c>
      <c r="AK4" s="3" t="s">
        <v>121</v>
      </c>
      <c r="AL4" s="3" t="s">
        <v>135</v>
      </c>
      <c r="AM4" s="3" t="s">
        <v>92</v>
      </c>
      <c r="AN4" s="3" t="s">
        <v>107</v>
      </c>
      <c r="AO4" s="3" t="s">
        <v>122</v>
      </c>
      <c r="AP4" s="3" t="s">
        <v>136</v>
      </c>
      <c r="AQ4" s="3" t="s">
        <v>93</v>
      </c>
      <c r="AR4" s="3" t="s">
        <v>108</v>
      </c>
      <c r="AS4" s="3" t="s">
        <v>123</v>
      </c>
      <c r="AT4" s="3" t="s">
        <v>137</v>
      </c>
      <c r="AU4" s="3" t="s">
        <v>94</v>
      </c>
      <c r="AV4" s="3" t="s">
        <v>109</v>
      </c>
      <c r="AW4" s="3" t="s">
        <v>124</v>
      </c>
      <c r="AX4" s="3" t="s">
        <v>138</v>
      </c>
      <c r="AY4" s="3" t="s">
        <v>95</v>
      </c>
      <c r="AZ4" s="3" t="s">
        <v>110</v>
      </c>
      <c r="BA4" s="3" t="s">
        <v>125</v>
      </c>
      <c r="BB4" s="3" t="s">
        <v>139</v>
      </c>
      <c r="BC4" s="3" t="s">
        <v>96</v>
      </c>
      <c r="BD4" s="3" t="s">
        <v>111</v>
      </c>
      <c r="BE4" s="3" t="s">
        <v>126</v>
      </c>
      <c r="BF4" s="3" t="s">
        <v>140</v>
      </c>
      <c r="BG4" s="3" t="s">
        <v>97</v>
      </c>
      <c r="BH4" s="3" t="s">
        <v>112</v>
      </c>
    </row>
    <row r="5" spans="1:60" x14ac:dyDescent="0.3">
      <c r="B5" s="55" t="s">
        <v>162</v>
      </c>
      <c r="C5" s="64">
        <v>36</v>
      </c>
      <c r="D5" s="19">
        <v>34.5</v>
      </c>
      <c r="E5" s="19">
        <v>34.6</v>
      </c>
      <c r="F5" s="19">
        <v>33.799999999999997</v>
      </c>
      <c r="G5" s="19">
        <v>35.6</v>
      </c>
      <c r="H5" s="19">
        <v>37.200000000000003</v>
      </c>
      <c r="I5" s="65">
        <v>39.299999999999997</v>
      </c>
      <c r="J5" s="19">
        <v>39.200000000000003</v>
      </c>
      <c r="K5" s="19">
        <v>40.6</v>
      </c>
      <c r="L5" s="19">
        <v>40.799999999999997</v>
      </c>
      <c r="M5" s="57">
        <v>42.1</v>
      </c>
      <c r="N5" s="57">
        <v>41</v>
      </c>
      <c r="O5" s="64">
        <v>41.5</v>
      </c>
      <c r="P5" s="19">
        <v>41.8</v>
      </c>
      <c r="Q5" s="19">
        <v>40.799999999999997</v>
      </c>
      <c r="R5" s="19">
        <v>40</v>
      </c>
      <c r="S5" s="19">
        <v>41.3</v>
      </c>
      <c r="T5" s="19">
        <v>40.799999999999997</v>
      </c>
      <c r="U5" s="65">
        <v>40.5</v>
      </c>
      <c r="V5" s="19">
        <v>40.1</v>
      </c>
      <c r="W5" s="19">
        <v>41.1</v>
      </c>
      <c r="X5" s="19">
        <v>41</v>
      </c>
      <c r="Y5" s="19">
        <v>39.6</v>
      </c>
      <c r="Z5" s="57">
        <v>38.5</v>
      </c>
      <c r="AA5" s="21">
        <v>39.9</v>
      </c>
      <c r="AB5" s="20">
        <v>39.9</v>
      </c>
      <c r="AC5" s="21">
        <v>40.4</v>
      </c>
      <c r="AD5" s="22">
        <v>39</v>
      </c>
      <c r="AE5" s="22">
        <v>40.6</v>
      </c>
      <c r="AF5" s="21">
        <v>39</v>
      </c>
      <c r="AG5" s="22">
        <v>38.799999999999997</v>
      </c>
      <c r="AH5" s="22">
        <v>38.200000000000003</v>
      </c>
      <c r="AI5" s="19">
        <v>40.799999999999997</v>
      </c>
      <c r="AJ5" s="19">
        <v>40.9</v>
      </c>
      <c r="AK5" s="19">
        <v>40.6</v>
      </c>
      <c r="AL5" s="19">
        <v>40.1</v>
      </c>
      <c r="AM5" s="19">
        <v>40.9</v>
      </c>
      <c r="AN5" s="23">
        <v>40.9</v>
      </c>
      <c r="AO5" s="19">
        <v>41</v>
      </c>
      <c r="AP5" s="22">
        <v>40.700000000000003</v>
      </c>
      <c r="AQ5" s="22">
        <v>41</v>
      </c>
      <c r="AR5" s="22">
        <v>41.5</v>
      </c>
      <c r="AS5" s="22">
        <v>41.8</v>
      </c>
      <c r="AT5" s="22">
        <v>41.1</v>
      </c>
      <c r="AU5" s="22">
        <v>42.5</v>
      </c>
      <c r="AV5" s="22">
        <v>43</v>
      </c>
      <c r="AW5" s="22">
        <v>43.1</v>
      </c>
      <c r="AX5" s="22">
        <v>43</v>
      </c>
      <c r="AY5" s="22">
        <v>44.1</v>
      </c>
      <c r="AZ5" s="22">
        <v>46.3</v>
      </c>
      <c r="BA5" s="22">
        <v>47.4</v>
      </c>
      <c r="BB5" s="22">
        <v>47.2</v>
      </c>
      <c r="BC5" s="22">
        <v>47.9</v>
      </c>
      <c r="BD5" s="22">
        <v>48.7</v>
      </c>
      <c r="BE5" s="22">
        <v>51.1</v>
      </c>
      <c r="BF5" s="22">
        <v>50.7</v>
      </c>
      <c r="BG5" s="22">
        <v>50.1</v>
      </c>
      <c r="BH5" s="22">
        <v>48.3</v>
      </c>
    </row>
    <row r="6" spans="1:60" x14ac:dyDescent="0.3">
      <c r="B6" s="55" t="s">
        <v>163</v>
      </c>
      <c r="C6" s="64">
        <v>23.3</v>
      </c>
      <c r="D6" s="19">
        <v>22.4</v>
      </c>
      <c r="E6" s="19">
        <v>21.7</v>
      </c>
      <c r="F6" s="19">
        <v>20.5</v>
      </c>
      <c r="G6" s="19">
        <v>21.6</v>
      </c>
      <c r="H6" s="19">
        <v>22.4</v>
      </c>
      <c r="I6" s="65">
        <v>24.9</v>
      </c>
      <c r="J6" s="19">
        <v>24.4</v>
      </c>
      <c r="K6" s="19">
        <v>26.1</v>
      </c>
      <c r="L6" s="19">
        <v>27</v>
      </c>
      <c r="M6" s="57">
        <v>26.5</v>
      </c>
      <c r="N6" s="57">
        <v>25.6</v>
      </c>
      <c r="O6" s="64">
        <v>26.3</v>
      </c>
      <c r="P6" s="19">
        <v>29</v>
      </c>
      <c r="Q6" s="19">
        <v>27.8</v>
      </c>
      <c r="R6" s="19">
        <v>26.4</v>
      </c>
      <c r="S6" s="19">
        <v>28.2</v>
      </c>
      <c r="T6" s="19">
        <v>28.3</v>
      </c>
      <c r="U6" s="65">
        <v>28.6</v>
      </c>
      <c r="V6" s="19">
        <v>27.5</v>
      </c>
      <c r="W6" s="19">
        <v>27.4</v>
      </c>
      <c r="X6" s="19">
        <v>29.5</v>
      </c>
      <c r="Y6" s="19">
        <v>28.7</v>
      </c>
      <c r="Z6" s="57">
        <v>26.8</v>
      </c>
      <c r="AA6" s="21">
        <v>27.6</v>
      </c>
      <c r="AB6" s="20">
        <v>29.4</v>
      </c>
      <c r="AC6" s="21">
        <v>28</v>
      </c>
      <c r="AD6" s="22">
        <v>26.8</v>
      </c>
      <c r="AE6" s="22">
        <v>27.9</v>
      </c>
      <c r="AF6" s="21">
        <v>28.6</v>
      </c>
      <c r="AG6" s="22">
        <v>27.7</v>
      </c>
      <c r="AH6" s="22">
        <v>26.4</v>
      </c>
      <c r="AI6" s="19">
        <v>27.6</v>
      </c>
      <c r="AJ6" s="19">
        <v>28</v>
      </c>
      <c r="AK6" s="19">
        <v>28.7</v>
      </c>
      <c r="AL6" s="19">
        <v>27.3</v>
      </c>
      <c r="AM6" s="19">
        <v>28.9</v>
      </c>
      <c r="AN6" s="23">
        <v>30</v>
      </c>
      <c r="AO6" s="19">
        <v>29.9</v>
      </c>
      <c r="AP6" s="22">
        <v>29.1</v>
      </c>
      <c r="AQ6" s="22">
        <v>27.5</v>
      </c>
      <c r="AR6" s="22">
        <v>27.7</v>
      </c>
      <c r="AS6" s="22">
        <v>27.6</v>
      </c>
      <c r="AT6" s="22">
        <v>28.1</v>
      </c>
      <c r="AU6" s="22">
        <v>28.8</v>
      </c>
      <c r="AV6" s="22">
        <v>29.2</v>
      </c>
      <c r="AW6" s="22">
        <v>28.6</v>
      </c>
      <c r="AX6" s="22">
        <v>30.1</v>
      </c>
      <c r="AY6" s="22">
        <v>31</v>
      </c>
      <c r="AZ6" s="22">
        <v>33.1</v>
      </c>
      <c r="BA6" s="22">
        <v>34.9</v>
      </c>
      <c r="BB6" s="22">
        <v>33.5</v>
      </c>
      <c r="BC6" s="22">
        <v>34.5</v>
      </c>
      <c r="BD6" s="22">
        <v>36.700000000000003</v>
      </c>
      <c r="BE6" s="22">
        <v>38.799999999999997</v>
      </c>
      <c r="BF6" s="22">
        <v>37.6</v>
      </c>
      <c r="BG6" s="22">
        <v>33.700000000000003</v>
      </c>
      <c r="BH6" s="22">
        <v>36.4</v>
      </c>
    </row>
    <row r="7" spans="1:60" x14ac:dyDescent="0.3">
      <c r="B7" s="55" t="s">
        <v>164</v>
      </c>
      <c r="C7" s="64">
        <v>14.5</v>
      </c>
      <c r="D7" s="19">
        <v>13.9</v>
      </c>
      <c r="E7" s="19">
        <v>13.3</v>
      </c>
      <c r="F7" s="19">
        <v>14.2</v>
      </c>
      <c r="G7" s="19">
        <v>16.100000000000001</v>
      </c>
      <c r="H7" s="19">
        <v>15.3</v>
      </c>
      <c r="I7" s="65">
        <v>17.600000000000001</v>
      </c>
      <c r="J7" s="19">
        <v>15.6</v>
      </c>
      <c r="K7" s="19">
        <v>12.8</v>
      </c>
      <c r="L7" s="19">
        <v>12.6</v>
      </c>
      <c r="M7" s="57">
        <v>11.2</v>
      </c>
      <c r="N7" s="57">
        <v>11.4</v>
      </c>
      <c r="O7" s="64">
        <v>15.1</v>
      </c>
      <c r="P7" s="19">
        <v>14.8</v>
      </c>
      <c r="Q7" s="19">
        <v>14.6</v>
      </c>
      <c r="R7" s="19">
        <v>12.3</v>
      </c>
      <c r="S7" s="19">
        <v>12.9</v>
      </c>
      <c r="T7" s="19">
        <v>12.9</v>
      </c>
      <c r="U7" s="65">
        <v>15.1</v>
      </c>
      <c r="V7" s="19">
        <v>17.100000000000001</v>
      </c>
      <c r="W7" s="19">
        <v>16.899999999999999</v>
      </c>
      <c r="X7" s="19">
        <v>16.5</v>
      </c>
      <c r="Y7" s="19">
        <v>16.5</v>
      </c>
      <c r="Z7" s="57">
        <v>17.100000000000001</v>
      </c>
      <c r="AA7" s="21">
        <v>17.600000000000001</v>
      </c>
      <c r="AB7" s="20">
        <v>17.7</v>
      </c>
      <c r="AC7" s="21">
        <v>15.5</v>
      </c>
      <c r="AD7" s="22">
        <v>16.8</v>
      </c>
      <c r="AE7" s="22">
        <v>20.8</v>
      </c>
      <c r="AF7" s="21">
        <v>19.3</v>
      </c>
      <c r="AG7" s="22">
        <v>16.899999999999999</v>
      </c>
      <c r="AH7" s="22">
        <v>14.5</v>
      </c>
      <c r="AI7" s="19">
        <v>16.600000000000001</v>
      </c>
      <c r="AJ7" s="19">
        <v>16.600000000000001</v>
      </c>
      <c r="AK7" s="19">
        <v>18.3</v>
      </c>
      <c r="AL7" s="19">
        <v>14.7</v>
      </c>
      <c r="AM7" s="19">
        <v>15.8</v>
      </c>
      <c r="AN7" s="23">
        <v>19.8</v>
      </c>
      <c r="AO7" s="19">
        <v>15.6</v>
      </c>
      <c r="AP7" s="22">
        <v>14.9</v>
      </c>
      <c r="AQ7" s="22">
        <v>18.2</v>
      </c>
      <c r="AR7" s="22">
        <v>16.399999999999999</v>
      </c>
      <c r="AS7" s="22">
        <v>17.5</v>
      </c>
      <c r="AT7" s="22">
        <v>17.899999999999999</v>
      </c>
      <c r="AU7" s="22">
        <v>15.9</v>
      </c>
      <c r="AV7" s="22">
        <v>15.5</v>
      </c>
      <c r="AW7" s="22">
        <v>17.600000000000001</v>
      </c>
      <c r="AX7" s="22">
        <v>20.6</v>
      </c>
      <c r="AY7" s="22">
        <v>18.7</v>
      </c>
      <c r="AZ7" s="22">
        <v>26.2</v>
      </c>
      <c r="BA7" s="22">
        <v>26.5</v>
      </c>
      <c r="BB7" s="22">
        <v>17.600000000000001</v>
      </c>
      <c r="BC7" s="22">
        <v>19.899999999999999</v>
      </c>
      <c r="BD7" s="22">
        <v>25.2</v>
      </c>
      <c r="BE7" s="22">
        <v>29.6</v>
      </c>
      <c r="BF7" s="22">
        <v>34.6</v>
      </c>
      <c r="BG7" s="22">
        <v>25</v>
      </c>
      <c r="BH7" s="22">
        <v>25.5</v>
      </c>
    </row>
    <row r="8" spans="1:60" x14ac:dyDescent="0.3">
      <c r="B8" s="69" t="s">
        <v>165</v>
      </c>
      <c r="C8" s="64">
        <v>6.9</v>
      </c>
      <c r="D8" s="19">
        <v>5.8</v>
      </c>
      <c r="E8" s="19">
        <v>5.3</v>
      </c>
      <c r="F8" s="19">
        <v>3.9</v>
      </c>
      <c r="G8" s="19">
        <v>5.4</v>
      </c>
      <c r="H8" s="19">
        <v>5.8</v>
      </c>
      <c r="I8" s="65">
        <v>6.8</v>
      </c>
      <c r="J8" s="19">
        <v>6.2</v>
      </c>
      <c r="K8" s="19">
        <v>7.5</v>
      </c>
      <c r="L8" s="19">
        <v>8.6</v>
      </c>
      <c r="M8" s="57">
        <v>7.7</v>
      </c>
      <c r="N8" s="57">
        <v>7.6</v>
      </c>
      <c r="O8" s="64">
        <v>8.1999999999999993</v>
      </c>
      <c r="P8" s="19">
        <v>7.1</v>
      </c>
      <c r="Q8" s="19">
        <v>7.6</v>
      </c>
      <c r="R8" s="19">
        <v>8.8000000000000007</v>
      </c>
      <c r="S8" s="19">
        <v>8.1999999999999993</v>
      </c>
      <c r="T8" s="19">
        <v>7.5</v>
      </c>
      <c r="U8" s="65">
        <v>8</v>
      </c>
      <c r="V8" s="19">
        <v>7.3</v>
      </c>
      <c r="W8" s="19">
        <v>9.3000000000000007</v>
      </c>
      <c r="X8" s="19">
        <v>7.9</v>
      </c>
      <c r="Y8" s="19">
        <v>8</v>
      </c>
      <c r="Z8" s="57">
        <v>8.4</v>
      </c>
      <c r="AA8" s="21">
        <v>8</v>
      </c>
      <c r="AB8" s="20">
        <v>9.8000000000000007</v>
      </c>
      <c r="AC8" s="21">
        <v>10</v>
      </c>
      <c r="AD8" s="22">
        <v>9.4</v>
      </c>
      <c r="AE8" s="22">
        <v>9.9</v>
      </c>
      <c r="AF8" s="21">
        <v>8.3000000000000007</v>
      </c>
      <c r="AG8" s="22">
        <v>7.3</v>
      </c>
      <c r="AH8" s="22">
        <v>8.4</v>
      </c>
      <c r="AI8" s="19">
        <v>9.1</v>
      </c>
      <c r="AJ8" s="19">
        <v>8.6</v>
      </c>
      <c r="AK8" s="19">
        <v>9.3000000000000007</v>
      </c>
      <c r="AL8" s="19">
        <v>9.1</v>
      </c>
      <c r="AM8" s="19">
        <v>8.5</v>
      </c>
      <c r="AN8" s="23">
        <v>7.9</v>
      </c>
      <c r="AO8" s="19">
        <v>10.199999999999999</v>
      </c>
      <c r="AP8" s="22">
        <v>8.5</v>
      </c>
      <c r="AQ8" s="22">
        <v>9.8000000000000007</v>
      </c>
      <c r="AR8" s="22">
        <v>11.7</v>
      </c>
      <c r="AS8" s="22">
        <v>9.3000000000000007</v>
      </c>
      <c r="AT8" s="22">
        <v>10.6</v>
      </c>
      <c r="AU8" s="22">
        <v>9.4</v>
      </c>
      <c r="AV8" s="22">
        <v>9.8000000000000007</v>
      </c>
      <c r="AW8" s="22">
        <v>9.3000000000000007</v>
      </c>
      <c r="AX8" s="22">
        <v>9.8000000000000007</v>
      </c>
      <c r="AY8" s="22">
        <v>10.1</v>
      </c>
      <c r="AZ8" s="22">
        <v>14.3</v>
      </c>
      <c r="BA8" s="22">
        <v>13</v>
      </c>
      <c r="BB8" s="22">
        <v>11.3</v>
      </c>
      <c r="BC8" s="22">
        <v>10.1</v>
      </c>
      <c r="BD8" s="22">
        <v>11.2</v>
      </c>
      <c r="BE8" s="22">
        <v>11.5</v>
      </c>
      <c r="BF8" s="22">
        <v>10.9</v>
      </c>
      <c r="BG8" s="22">
        <v>12.1</v>
      </c>
      <c r="BH8" s="22">
        <v>10.7</v>
      </c>
    </row>
    <row r="10" spans="1:60" x14ac:dyDescent="0.3">
      <c r="B10" s="82" t="s">
        <v>194</v>
      </c>
      <c r="C10" s="2">
        <v>2008</v>
      </c>
      <c r="D10" s="2" t="s">
        <v>98</v>
      </c>
      <c r="E10" s="2" t="s">
        <v>113</v>
      </c>
      <c r="F10" s="2" t="s">
        <v>127</v>
      </c>
      <c r="G10" s="2">
        <v>2009</v>
      </c>
      <c r="H10" s="2" t="s">
        <v>99</v>
      </c>
      <c r="I10" s="2" t="s">
        <v>114</v>
      </c>
      <c r="J10" s="2" t="s">
        <v>128</v>
      </c>
      <c r="K10" s="2">
        <v>2010</v>
      </c>
      <c r="L10" s="2" t="s">
        <v>100</v>
      </c>
      <c r="M10" s="2" t="s">
        <v>115</v>
      </c>
      <c r="N10" s="2" t="s">
        <v>129</v>
      </c>
      <c r="O10" s="2">
        <v>2011</v>
      </c>
      <c r="P10" s="2" t="s">
        <v>101</v>
      </c>
      <c r="Q10" s="2" t="s">
        <v>116</v>
      </c>
      <c r="R10" s="2" t="s">
        <v>130</v>
      </c>
      <c r="S10" s="2">
        <v>2012</v>
      </c>
      <c r="T10" s="2" t="s">
        <v>102</v>
      </c>
      <c r="U10" s="2" t="s">
        <v>117</v>
      </c>
      <c r="V10" s="2" t="s">
        <v>131</v>
      </c>
      <c r="W10" s="2">
        <v>2013</v>
      </c>
      <c r="X10" s="2" t="s">
        <v>103</v>
      </c>
      <c r="Y10" s="2" t="s">
        <v>118</v>
      </c>
      <c r="Z10" s="2" t="s">
        <v>132</v>
      </c>
      <c r="AA10" s="2">
        <v>2014</v>
      </c>
      <c r="AB10" s="2" t="s">
        <v>104</v>
      </c>
      <c r="AC10" s="2" t="s">
        <v>119</v>
      </c>
      <c r="AD10" s="2" t="s">
        <v>133</v>
      </c>
      <c r="AE10" s="2">
        <v>2015</v>
      </c>
      <c r="AF10" s="3" t="s">
        <v>105</v>
      </c>
      <c r="AG10" s="3" t="s">
        <v>120</v>
      </c>
      <c r="AH10" s="3" t="s">
        <v>134</v>
      </c>
      <c r="AI10" s="3">
        <v>2016</v>
      </c>
      <c r="AJ10" s="3" t="s">
        <v>106</v>
      </c>
      <c r="AK10" s="3" t="s">
        <v>121</v>
      </c>
      <c r="AL10" s="3" t="s">
        <v>135</v>
      </c>
      <c r="AM10" s="3">
        <v>2017</v>
      </c>
      <c r="AN10" s="3" t="s">
        <v>107</v>
      </c>
      <c r="AO10" s="3" t="s">
        <v>122</v>
      </c>
      <c r="AP10" s="3" t="s">
        <v>136</v>
      </c>
      <c r="AQ10" s="3">
        <v>2018</v>
      </c>
      <c r="AR10" s="3" t="s">
        <v>108</v>
      </c>
      <c r="AS10" s="3" t="s">
        <v>123</v>
      </c>
      <c r="AT10" s="3" t="s">
        <v>137</v>
      </c>
      <c r="AU10" s="3">
        <v>2019</v>
      </c>
      <c r="AV10" s="3" t="s">
        <v>109</v>
      </c>
      <c r="AW10" s="3" t="s">
        <v>124</v>
      </c>
      <c r="AX10" s="3" t="s">
        <v>138</v>
      </c>
      <c r="AY10" s="3">
        <v>2020</v>
      </c>
      <c r="AZ10" s="3" t="s">
        <v>110</v>
      </c>
      <c r="BA10" s="3" t="s">
        <v>125</v>
      </c>
      <c r="BB10" s="3" t="s">
        <v>139</v>
      </c>
      <c r="BC10" s="3">
        <v>2021</v>
      </c>
      <c r="BD10" s="3" t="s">
        <v>111</v>
      </c>
      <c r="BE10" s="3" t="s">
        <v>126</v>
      </c>
      <c r="BF10" s="3" t="s">
        <v>140</v>
      </c>
      <c r="BG10" s="3">
        <v>2022</v>
      </c>
      <c r="BH10" s="3" t="s">
        <v>112</v>
      </c>
    </row>
    <row r="11" spans="1:60" x14ac:dyDescent="0.3">
      <c r="B11" s="55" t="s">
        <v>162</v>
      </c>
      <c r="C11" s="54">
        <f t="shared" ref="C11:AH11" si="0">C5/100</f>
        <v>0.36</v>
      </c>
      <c r="D11" s="54">
        <f t="shared" si="0"/>
        <v>0.34499999999999997</v>
      </c>
      <c r="E11" s="54">
        <f t="shared" si="0"/>
        <v>0.34600000000000003</v>
      </c>
      <c r="F11" s="54">
        <f t="shared" si="0"/>
        <v>0.33799999999999997</v>
      </c>
      <c r="G11" s="54">
        <f t="shared" si="0"/>
        <v>0.35600000000000004</v>
      </c>
      <c r="H11" s="54">
        <f t="shared" si="0"/>
        <v>0.37200000000000005</v>
      </c>
      <c r="I11" s="54">
        <f t="shared" si="0"/>
        <v>0.39299999999999996</v>
      </c>
      <c r="J11" s="54">
        <f t="shared" si="0"/>
        <v>0.39200000000000002</v>
      </c>
      <c r="K11" s="54">
        <f t="shared" si="0"/>
        <v>0.40600000000000003</v>
      </c>
      <c r="L11" s="54">
        <f t="shared" si="0"/>
        <v>0.40799999999999997</v>
      </c>
      <c r="M11" s="54">
        <f t="shared" si="0"/>
        <v>0.42100000000000004</v>
      </c>
      <c r="N11" s="54">
        <f t="shared" si="0"/>
        <v>0.41</v>
      </c>
      <c r="O11" s="54">
        <f t="shared" si="0"/>
        <v>0.41499999999999998</v>
      </c>
      <c r="P11" s="54">
        <f t="shared" si="0"/>
        <v>0.41799999999999998</v>
      </c>
      <c r="Q11" s="54">
        <f t="shared" si="0"/>
        <v>0.40799999999999997</v>
      </c>
      <c r="R11" s="54">
        <f t="shared" si="0"/>
        <v>0.4</v>
      </c>
      <c r="S11" s="54">
        <f t="shared" si="0"/>
        <v>0.41299999999999998</v>
      </c>
      <c r="T11" s="54">
        <f t="shared" si="0"/>
        <v>0.40799999999999997</v>
      </c>
      <c r="U11" s="54">
        <f t="shared" si="0"/>
        <v>0.40500000000000003</v>
      </c>
      <c r="V11" s="54">
        <f t="shared" si="0"/>
        <v>0.40100000000000002</v>
      </c>
      <c r="W11" s="54">
        <f t="shared" si="0"/>
        <v>0.41100000000000003</v>
      </c>
      <c r="X11" s="54">
        <f t="shared" si="0"/>
        <v>0.41</v>
      </c>
      <c r="Y11" s="54">
        <f t="shared" si="0"/>
        <v>0.39600000000000002</v>
      </c>
      <c r="Z11" s="54">
        <f t="shared" si="0"/>
        <v>0.38500000000000001</v>
      </c>
      <c r="AA11" s="54">
        <f t="shared" si="0"/>
        <v>0.39899999999999997</v>
      </c>
      <c r="AB11" s="54">
        <f t="shared" si="0"/>
        <v>0.39899999999999997</v>
      </c>
      <c r="AC11" s="54">
        <f t="shared" si="0"/>
        <v>0.40399999999999997</v>
      </c>
      <c r="AD11" s="54">
        <f t="shared" si="0"/>
        <v>0.39</v>
      </c>
      <c r="AE11" s="54">
        <f t="shared" si="0"/>
        <v>0.40600000000000003</v>
      </c>
      <c r="AF11" s="54">
        <f t="shared" si="0"/>
        <v>0.39</v>
      </c>
      <c r="AG11" s="54">
        <f t="shared" si="0"/>
        <v>0.38799999999999996</v>
      </c>
      <c r="AH11" s="54">
        <f t="shared" si="0"/>
        <v>0.38200000000000001</v>
      </c>
      <c r="AI11" s="54">
        <f t="shared" ref="AI11:BH11" si="1">AI5/100</f>
        <v>0.40799999999999997</v>
      </c>
      <c r="AJ11" s="54">
        <f t="shared" si="1"/>
        <v>0.40899999999999997</v>
      </c>
      <c r="AK11" s="54">
        <f t="shared" si="1"/>
        <v>0.40600000000000003</v>
      </c>
      <c r="AL11" s="54">
        <f t="shared" si="1"/>
        <v>0.40100000000000002</v>
      </c>
      <c r="AM11" s="54">
        <f t="shared" si="1"/>
        <v>0.40899999999999997</v>
      </c>
      <c r="AN11" s="54">
        <f t="shared" si="1"/>
        <v>0.40899999999999997</v>
      </c>
      <c r="AO11" s="54">
        <f t="shared" si="1"/>
        <v>0.41</v>
      </c>
      <c r="AP11" s="54">
        <f t="shared" si="1"/>
        <v>0.40700000000000003</v>
      </c>
      <c r="AQ11" s="54">
        <f t="shared" si="1"/>
        <v>0.41</v>
      </c>
      <c r="AR11" s="54">
        <f t="shared" si="1"/>
        <v>0.41499999999999998</v>
      </c>
      <c r="AS11" s="54">
        <f t="shared" si="1"/>
        <v>0.41799999999999998</v>
      </c>
      <c r="AT11" s="54">
        <f t="shared" si="1"/>
        <v>0.41100000000000003</v>
      </c>
      <c r="AU11" s="54">
        <f t="shared" si="1"/>
        <v>0.42499999999999999</v>
      </c>
      <c r="AV11" s="54">
        <f t="shared" si="1"/>
        <v>0.43</v>
      </c>
      <c r="AW11" s="54">
        <f t="shared" si="1"/>
        <v>0.43099999999999999</v>
      </c>
      <c r="AX11" s="54">
        <f t="shared" si="1"/>
        <v>0.43</v>
      </c>
      <c r="AY11" s="54">
        <f t="shared" si="1"/>
        <v>0.441</v>
      </c>
      <c r="AZ11" s="54">
        <f t="shared" si="1"/>
        <v>0.46299999999999997</v>
      </c>
      <c r="BA11" s="54">
        <f t="shared" si="1"/>
        <v>0.47399999999999998</v>
      </c>
      <c r="BB11" s="54">
        <f t="shared" si="1"/>
        <v>0.47200000000000003</v>
      </c>
      <c r="BC11" s="54">
        <f t="shared" si="1"/>
        <v>0.47899999999999998</v>
      </c>
      <c r="BD11" s="54">
        <f t="shared" si="1"/>
        <v>0.48700000000000004</v>
      </c>
      <c r="BE11" s="54">
        <f t="shared" si="1"/>
        <v>0.51100000000000001</v>
      </c>
      <c r="BF11" s="54">
        <f t="shared" si="1"/>
        <v>0.50700000000000001</v>
      </c>
      <c r="BG11" s="54">
        <f t="shared" si="1"/>
        <v>0.501</v>
      </c>
      <c r="BH11" s="54">
        <f t="shared" si="1"/>
        <v>0.48299999999999998</v>
      </c>
    </row>
    <row r="12" spans="1:60" x14ac:dyDescent="0.3">
      <c r="B12" s="55" t="s">
        <v>163</v>
      </c>
      <c r="C12" s="54">
        <f t="shared" ref="C12:AH12" si="2">C6/100</f>
        <v>0.23300000000000001</v>
      </c>
      <c r="D12" s="54">
        <f t="shared" si="2"/>
        <v>0.22399999999999998</v>
      </c>
      <c r="E12" s="54">
        <f t="shared" si="2"/>
        <v>0.217</v>
      </c>
      <c r="F12" s="54">
        <f t="shared" si="2"/>
        <v>0.20499999999999999</v>
      </c>
      <c r="G12" s="54">
        <f t="shared" si="2"/>
        <v>0.21600000000000003</v>
      </c>
      <c r="H12" s="54">
        <f t="shared" si="2"/>
        <v>0.22399999999999998</v>
      </c>
      <c r="I12" s="54">
        <f t="shared" si="2"/>
        <v>0.249</v>
      </c>
      <c r="J12" s="54">
        <f t="shared" si="2"/>
        <v>0.24399999999999999</v>
      </c>
      <c r="K12" s="54">
        <f t="shared" si="2"/>
        <v>0.26100000000000001</v>
      </c>
      <c r="L12" s="54">
        <f t="shared" si="2"/>
        <v>0.27</v>
      </c>
      <c r="M12" s="54">
        <f t="shared" si="2"/>
        <v>0.26500000000000001</v>
      </c>
      <c r="N12" s="54">
        <f t="shared" si="2"/>
        <v>0.25600000000000001</v>
      </c>
      <c r="O12" s="54">
        <f t="shared" si="2"/>
        <v>0.26300000000000001</v>
      </c>
      <c r="P12" s="54">
        <f t="shared" si="2"/>
        <v>0.28999999999999998</v>
      </c>
      <c r="Q12" s="54">
        <f t="shared" si="2"/>
        <v>0.27800000000000002</v>
      </c>
      <c r="R12" s="54">
        <f t="shared" si="2"/>
        <v>0.26400000000000001</v>
      </c>
      <c r="S12" s="54">
        <f t="shared" si="2"/>
        <v>0.28199999999999997</v>
      </c>
      <c r="T12" s="54">
        <f t="shared" si="2"/>
        <v>0.28300000000000003</v>
      </c>
      <c r="U12" s="54">
        <f t="shared" si="2"/>
        <v>0.28600000000000003</v>
      </c>
      <c r="V12" s="54">
        <f t="shared" si="2"/>
        <v>0.27500000000000002</v>
      </c>
      <c r="W12" s="54">
        <f t="shared" si="2"/>
        <v>0.27399999999999997</v>
      </c>
      <c r="X12" s="54">
        <f t="shared" si="2"/>
        <v>0.29499999999999998</v>
      </c>
      <c r="Y12" s="54">
        <f t="shared" si="2"/>
        <v>0.28699999999999998</v>
      </c>
      <c r="Z12" s="54">
        <f t="shared" si="2"/>
        <v>0.26800000000000002</v>
      </c>
      <c r="AA12" s="54">
        <f t="shared" si="2"/>
        <v>0.27600000000000002</v>
      </c>
      <c r="AB12" s="54">
        <f t="shared" si="2"/>
        <v>0.29399999999999998</v>
      </c>
      <c r="AC12" s="54">
        <f t="shared" si="2"/>
        <v>0.28000000000000003</v>
      </c>
      <c r="AD12" s="54">
        <f t="shared" si="2"/>
        <v>0.26800000000000002</v>
      </c>
      <c r="AE12" s="54">
        <f t="shared" si="2"/>
        <v>0.27899999999999997</v>
      </c>
      <c r="AF12" s="54">
        <f t="shared" si="2"/>
        <v>0.28600000000000003</v>
      </c>
      <c r="AG12" s="54">
        <f t="shared" si="2"/>
        <v>0.27699999999999997</v>
      </c>
      <c r="AH12" s="54">
        <f t="shared" si="2"/>
        <v>0.26400000000000001</v>
      </c>
      <c r="AI12" s="54">
        <f t="shared" ref="AI12:BH12" si="3">AI6/100</f>
        <v>0.27600000000000002</v>
      </c>
      <c r="AJ12" s="54">
        <f t="shared" si="3"/>
        <v>0.28000000000000003</v>
      </c>
      <c r="AK12" s="54">
        <f t="shared" si="3"/>
        <v>0.28699999999999998</v>
      </c>
      <c r="AL12" s="54">
        <f t="shared" si="3"/>
        <v>0.27300000000000002</v>
      </c>
      <c r="AM12" s="54">
        <f t="shared" si="3"/>
        <v>0.28899999999999998</v>
      </c>
      <c r="AN12" s="54">
        <f t="shared" si="3"/>
        <v>0.3</v>
      </c>
      <c r="AO12" s="54">
        <f t="shared" si="3"/>
        <v>0.29899999999999999</v>
      </c>
      <c r="AP12" s="54">
        <f t="shared" si="3"/>
        <v>0.29100000000000004</v>
      </c>
      <c r="AQ12" s="54">
        <f t="shared" si="3"/>
        <v>0.27500000000000002</v>
      </c>
      <c r="AR12" s="54">
        <f t="shared" si="3"/>
        <v>0.27699999999999997</v>
      </c>
      <c r="AS12" s="54">
        <f t="shared" si="3"/>
        <v>0.27600000000000002</v>
      </c>
      <c r="AT12" s="54">
        <f t="shared" si="3"/>
        <v>0.28100000000000003</v>
      </c>
      <c r="AU12" s="54">
        <f t="shared" si="3"/>
        <v>0.28800000000000003</v>
      </c>
      <c r="AV12" s="54">
        <f t="shared" si="3"/>
        <v>0.29199999999999998</v>
      </c>
      <c r="AW12" s="54">
        <f t="shared" si="3"/>
        <v>0.28600000000000003</v>
      </c>
      <c r="AX12" s="54">
        <f t="shared" si="3"/>
        <v>0.30099999999999999</v>
      </c>
      <c r="AY12" s="54">
        <f t="shared" si="3"/>
        <v>0.31</v>
      </c>
      <c r="AZ12" s="54">
        <f t="shared" si="3"/>
        <v>0.33100000000000002</v>
      </c>
      <c r="BA12" s="54">
        <f t="shared" si="3"/>
        <v>0.34899999999999998</v>
      </c>
      <c r="BB12" s="54">
        <f t="shared" si="3"/>
        <v>0.33500000000000002</v>
      </c>
      <c r="BC12" s="54">
        <f t="shared" si="3"/>
        <v>0.34499999999999997</v>
      </c>
      <c r="BD12" s="54">
        <f t="shared" si="3"/>
        <v>0.36700000000000005</v>
      </c>
      <c r="BE12" s="54">
        <f t="shared" si="3"/>
        <v>0.38799999999999996</v>
      </c>
      <c r="BF12" s="54">
        <f t="shared" si="3"/>
        <v>0.376</v>
      </c>
      <c r="BG12" s="54">
        <f t="shared" si="3"/>
        <v>0.33700000000000002</v>
      </c>
      <c r="BH12" s="54">
        <f t="shared" si="3"/>
        <v>0.36399999999999999</v>
      </c>
    </row>
    <row r="13" spans="1:60" x14ac:dyDescent="0.3">
      <c r="B13" s="55" t="s">
        <v>164</v>
      </c>
      <c r="C13" s="54">
        <f t="shared" ref="C13:AH13" si="4">C7/100</f>
        <v>0.14499999999999999</v>
      </c>
      <c r="D13" s="54">
        <f t="shared" si="4"/>
        <v>0.13900000000000001</v>
      </c>
      <c r="E13" s="54">
        <f t="shared" si="4"/>
        <v>0.13300000000000001</v>
      </c>
      <c r="F13" s="54">
        <f t="shared" si="4"/>
        <v>0.14199999999999999</v>
      </c>
      <c r="G13" s="54">
        <f t="shared" si="4"/>
        <v>0.161</v>
      </c>
      <c r="H13" s="54">
        <f t="shared" si="4"/>
        <v>0.153</v>
      </c>
      <c r="I13" s="54">
        <f t="shared" si="4"/>
        <v>0.17600000000000002</v>
      </c>
      <c r="J13" s="54">
        <f t="shared" si="4"/>
        <v>0.156</v>
      </c>
      <c r="K13" s="54">
        <f t="shared" si="4"/>
        <v>0.128</v>
      </c>
      <c r="L13" s="54">
        <f t="shared" si="4"/>
        <v>0.126</v>
      </c>
      <c r="M13" s="54">
        <f t="shared" si="4"/>
        <v>0.11199999999999999</v>
      </c>
      <c r="N13" s="54">
        <f t="shared" si="4"/>
        <v>0.114</v>
      </c>
      <c r="O13" s="54">
        <f t="shared" si="4"/>
        <v>0.151</v>
      </c>
      <c r="P13" s="54">
        <f t="shared" si="4"/>
        <v>0.14800000000000002</v>
      </c>
      <c r="Q13" s="54">
        <f t="shared" si="4"/>
        <v>0.14599999999999999</v>
      </c>
      <c r="R13" s="54">
        <f t="shared" si="4"/>
        <v>0.12300000000000001</v>
      </c>
      <c r="S13" s="54">
        <f t="shared" si="4"/>
        <v>0.129</v>
      </c>
      <c r="T13" s="54">
        <f t="shared" si="4"/>
        <v>0.129</v>
      </c>
      <c r="U13" s="54">
        <f t="shared" si="4"/>
        <v>0.151</v>
      </c>
      <c r="V13" s="54">
        <f t="shared" si="4"/>
        <v>0.17100000000000001</v>
      </c>
      <c r="W13" s="54">
        <f t="shared" si="4"/>
        <v>0.16899999999999998</v>
      </c>
      <c r="X13" s="54">
        <f t="shared" si="4"/>
        <v>0.16500000000000001</v>
      </c>
      <c r="Y13" s="54">
        <f t="shared" si="4"/>
        <v>0.16500000000000001</v>
      </c>
      <c r="Z13" s="54">
        <f t="shared" si="4"/>
        <v>0.17100000000000001</v>
      </c>
      <c r="AA13" s="54">
        <f t="shared" si="4"/>
        <v>0.17600000000000002</v>
      </c>
      <c r="AB13" s="54">
        <f t="shared" si="4"/>
        <v>0.17699999999999999</v>
      </c>
      <c r="AC13" s="54">
        <f t="shared" si="4"/>
        <v>0.155</v>
      </c>
      <c r="AD13" s="54">
        <f t="shared" si="4"/>
        <v>0.16800000000000001</v>
      </c>
      <c r="AE13" s="54">
        <f t="shared" si="4"/>
        <v>0.20800000000000002</v>
      </c>
      <c r="AF13" s="54">
        <f t="shared" si="4"/>
        <v>0.193</v>
      </c>
      <c r="AG13" s="54">
        <f t="shared" si="4"/>
        <v>0.16899999999999998</v>
      </c>
      <c r="AH13" s="54">
        <f t="shared" si="4"/>
        <v>0.14499999999999999</v>
      </c>
      <c r="AI13" s="54">
        <f t="shared" ref="AI13:BH13" si="5">AI7/100</f>
        <v>0.16600000000000001</v>
      </c>
      <c r="AJ13" s="54">
        <f t="shared" si="5"/>
        <v>0.16600000000000001</v>
      </c>
      <c r="AK13" s="54">
        <f t="shared" si="5"/>
        <v>0.183</v>
      </c>
      <c r="AL13" s="54">
        <f t="shared" si="5"/>
        <v>0.14699999999999999</v>
      </c>
      <c r="AM13" s="54">
        <f t="shared" si="5"/>
        <v>0.158</v>
      </c>
      <c r="AN13" s="54">
        <f t="shared" si="5"/>
        <v>0.19800000000000001</v>
      </c>
      <c r="AO13" s="54">
        <f t="shared" si="5"/>
        <v>0.156</v>
      </c>
      <c r="AP13" s="54">
        <f t="shared" si="5"/>
        <v>0.14899999999999999</v>
      </c>
      <c r="AQ13" s="54">
        <f t="shared" si="5"/>
        <v>0.182</v>
      </c>
      <c r="AR13" s="54">
        <f t="shared" si="5"/>
        <v>0.16399999999999998</v>
      </c>
      <c r="AS13" s="54">
        <f t="shared" si="5"/>
        <v>0.17499999999999999</v>
      </c>
      <c r="AT13" s="54">
        <f t="shared" si="5"/>
        <v>0.17899999999999999</v>
      </c>
      <c r="AU13" s="54">
        <f t="shared" si="5"/>
        <v>0.159</v>
      </c>
      <c r="AV13" s="54">
        <f t="shared" si="5"/>
        <v>0.155</v>
      </c>
      <c r="AW13" s="54">
        <f t="shared" si="5"/>
        <v>0.17600000000000002</v>
      </c>
      <c r="AX13" s="54">
        <f t="shared" si="5"/>
        <v>0.20600000000000002</v>
      </c>
      <c r="AY13" s="54">
        <f t="shared" si="5"/>
        <v>0.187</v>
      </c>
      <c r="AZ13" s="54">
        <f t="shared" si="5"/>
        <v>0.26200000000000001</v>
      </c>
      <c r="BA13" s="54">
        <f t="shared" si="5"/>
        <v>0.26500000000000001</v>
      </c>
      <c r="BB13" s="54">
        <f t="shared" si="5"/>
        <v>0.17600000000000002</v>
      </c>
      <c r="BC13" s="54">
        <f t="shared" si="5"/>
        <v>0.19899999999999998</v>
      </c>
      <c r="BD13" s="54">
        <f t="shared" si="5"/>
        <v>0.252</v>
      </c>
      <c r="BE13" s="54">
        <f t="shared" si="5"/>
        <v>0.29600000000000004</v>
      </c>
      <c r="BF13" s="54">
        <f t="shared" si="5"/>
        <v>0.34600000000000003</v>
      </c>
      <c r="BG13" s="54">
        <f t="shared" si="5"/>
        <v>0.25</v>
      </c>
      <c r="BH13" s="54">
        <f t="shared" si="5"/>
        <v>0.255</v>
      </c>
    </row>
    <row r="14" spans="1:60" x14ac:dyDescent="0.3">
      <c r="B14" s="69" t="s">
        <v>165</v>
      </c>
      <c r="C14" s="54">
        <f t="shared" ref="C14:AH14" si="6">C8/100</f>
        <v>6.9000000000000006E-2</v>
      </c>
      <c r="D14" s="54">
        <f t="shared" si="6"/>
        <v>5.7999999999999996E-2</v>
      </c>
      <c r="E14" s="54">
        <f t="shared" si="6"/>
        <v>5.2999999999999999E-2</v>
      </c>
      <c r="F14" s="54">
        <f t="shared" si="6"/>
        <v>3.9E-2</v>
      </c>
      <c r="G14" s="54">
        <f t="shared" si="6"/>
        <v>5.4000000000000006E-2</v>
      </c>
      <c r="H14" s="54">
        <f t="shared" si="6"/>
        <v>5.7999999999999996E-2</v>
      </c>
      <c r="I14" s="54">
        <f t="shared" si="6"/>
        <v>6.8000000000000005E-2</v>
      </c>
      <c r="J14" s="54">
        <f t="shared" si="6"/>
        <v>6.2E-2</v>
      </c>
      <c r="K14" s="54">
        <f t="shared" si="6"/>
        <v>7.4999999999999997E-2</v>
      </c>
      <c r="L14" s="54">
        <f t="shared" si="6"/>
        <v>8.5999999999999993E-2</v>
      </c>
      <c r="M14" s="54">
        <f t="shared" si="6"/>
        <v>7.6999999999999999E-2</v>
      </c>
      <c r="N14" s="54">
        <f t="shared" si="6"/>
        <v>7.5999999999999998E-2</v>
      </c>
      <c r="O14" s="54">
        <f t="shared" si="6"/>
        <v>8.199999999999999E-2</v>
      </c>
      <c r="P14" s="54">
        <f t="shared" si="6"/>
        <v>7.0999999999999994E-2</v>
      </c>
      <c r="Q14" s="54">
        <f t="shared" si="6"/>
        <v>7.5999999999999998E-2</v>
      </c>
      <c r="R14" s="54">
        <f t="shared" si="6"/>
        <v>8.8000000000000009E-2</v>
      </c>
      <c r="S14" s="54">
        <f t="shared" si="6"/>
        <v>8.199999999999999E-2</v>
      </c>
      <c r="T14" s="54">
        <f t="shared" si="6"/>
        <v>7.4999999999999997E-2</v>
      </c>
      <c r="U14" s="54">
        <f t="shared" si="6"/>
        <v>0.08</v>
      </c>
      <c r="V14" s="54">
        <f t="shared" si="6"/>
        <v>7.2999999999999995E-2</v>
      </c>
      <c r="W14" s="54">
        <f t="shared" si="6"/>
        <v>9.3000000000000013E-2</v>
      </c>
      <c r="X14" s="54">
        <f t="shared" si="6"/>
        <v>7.9000000000000001E-2</v>
      </c>
      <c r="Y14" s="54">
        <f t="shared" si="6"/>
        <v>0.08</v>
      </c>
      <c r="Z14" s="54">
        <f t="shared" si="6"/>
        <v>8.4000000000000005E-2</v>
      </c>
      <c r="AA14" s="54">
        <f t="shared" si="6"/>
        <v>0.08</v>
      </c>
      <c r="AB14" s="54">
        <f t="shared" si="6"/>
        <v>9.8000000000000004E-2</v>
      </c>
      <c r="AC14" s="54">
        <f t="shared" si="6"/>
        <v>0.1</v>
      </c>
      <c r="AD14" s="54">
        <f t="shared" si="6"/>
        <v>9.4E-2</v>
      </c>
      <c r="AE14" s="54">
        <f t="shared" si="6"/>
        <v>9.9000000000000005E-2</v>
      </c>
      <c r="AF14" s="54">
        <f t="shared" si="6"/>
        <v>8.3000000000000004E-2</v>
      </c>
      <c r="AG14" s="54">
        <f t="shared" si="6"/>
        <v>7.2999999999999995E-2</v>
      </c>
      <c r="AH14" s="54">
        <f t="shared" si="6"/>
        <v>8.4000000000000005E-2</v>
      </c>
      <c r="AI14" s="54">
        <f t="shared" ref="AI14:BH14" si="7">AI8/100</f>
        <v>9.0999999999999998E-2</v>
      </c>
      <c r="AJ14" s="54">
        <f t="shared" si="7"/>
        <v>8.5999999999999993E-2</v>
      </c>
      <c r="AK14" s="54">
        <f t="shared" si="7"/>
        <v>9.3000000000000013E-2</v>
      </c>
      <c r="AL14" s="54">
        <f t="shared" si="7"/>
        <v>9.0999999999999998E-2</v>
      </c>
      <c r="AM14" s="54">
        <f t="shared" si="7"/>
        <v>8.5000000000000006E-2</v>
      </c>
      <c r="AN14" s="54">
        <f t="shared" si="7"/>
        <v>7.9000000000000001E-2</v>
      </c>
      <c r="AO14" s="54">
        <f t="shared" si="7"/>
        <v>0.10199999999999999</v>
      </c>
      <c r="AP14" s="54">
        <f t="shared" si="7"/>
        <v>8.5000000000000006E-2</v>
      </c>
      <c r="AQ14" s="54">
        <f t="shared" si="7"/>
        <v>9.8000000000000004E-2</v>
      </c>
      <c r="AR14" s="54">
        <f t="shared" si="7"/>
        <v>0.11699999999999999</v>
      </c>
      <c r="AS14" s="54">
        <f t="shared" si="7"/>
        <v>9.3000000000000013E-2</v>
      </c>
      <c r="AT14" s="54">
        <f t="shared" si="7"/>
        <v>0.106</v>
      </c>
      <c r="AU14" s="54">
        <f t="shared" si="7"/>
        <v>9.4E-2</v>
      </c>
      <c r="AV14" s="54">
        <f t="shared" si="7"/>
        <v>9.8000000000000004E-2</v>
      </c>
      <c r="AW14" s="54">
        <f t="shared" si="7"/>
        <v>9.3000000000000013E-2</v>
      </c>
      <c r="AX14" s="54">
        <f t="shared" si="7"/>
        <v>9.8000000000000004E-2</v>
      </c>
      <c r="AY14" s="54">
        <f t="shared" si="7"/>
        <v>0.10099999999999999</v>
      </c>
      <c r="AZ14" s="54">
        <f t="shared" si="7"/>
        <v>0.14300000000000002</v>
      </c>
      <c r="BA14" s="54">
        <f t="shared" si="7"/>
        <v>0.13</v>
      </c>
      <c r="BB14" s="54">
        <f t="shared" si="7"/>
        <v>0.113</v>
      </c>
      <c r="BC14" s="54">
        <f t="shared" si="7"/>
        <v>0.10099999999999999</v>
      </c>
      <c r="BD14" s="54">
        <f t="shared" si="7"/>
        <v>0.11199999999999999</v>
      </c>
      <c r="BE14" s="54">
        <f t="shared" si="7"/>
        <v>0.115</v>
      </c>
      <c r="BF14" s="54">
        <f t="shared" si="7"/>
        <v>0.109</v>
      </c>
      <c r="BG14" s="54">
        <f t="shared" si="7"/>
        <v>0.121</v>
      </c>
      <c r="BH14" s="54">
        <f t="shared" si="7"/>
        <v>0.107</v>
      </c>
    </row>
    <row r="21" spans="2:60" x14ac:dyDescent="0.3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</row>
    <row r="22" spans="2:60" x14ac:dyDescent="0.3">
      <c r="C22" t="s">
        <v>166</v>
      </c>
    </row>
    <row r="23" spans="2:60" x14ac:dyDescent="0.3">
      <c r="B23" s="55" t="s">
        <v>162</v>
      </c>
      <c r="C23" s="17">
        <v>11018.350870212469</v>
      </c>
      <c r="E23" s="53">
        <f>SUM(C23:C26)</f>
        <v>12281.667311384901</v>
      </c>
      <c r="G23" t="s">
        <v>167</v>
      </c>
    </row>
    <row r="24" spans="2:60" x14ac:dyDescent="0.3">
      <c r="B24" s="55" t="s">
        <v>163</v>
      </c>
      <c r="C24" s="17">
        <v>874.59686163987794</v>
      </c>
    </row>
    <row r="25" spans="2:60" x14ac:dyDescent="0.3">
      <c r="B25" s="55" t="s">
        <v>164</v>
      </c>
      <c r="C25" s="17">
        <v>185.82667062222166</v>
      </c>
    </row>
    <row r="26" spans="2:60" x14ac:dyDescent="0.3">
      <c r="B26" s="69" t="s">
        <v>165</v>
      </c>
      <c r="C26" s="17">
        <v>202.89290891033087</v>
      </c>
    </row>
    <row r="28" spans="2:60" x14ac:dyDescent="0.3">
      <c r="B28" s="70" t="s">
        <v>147</v>
      </c>
      <c r="C28" s="17">
        <v>12281.667311384881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Data - Labor Force by Sex</vt:lpstr>
      <vt:lpstr>DASHBOARD</vt:lpstr>
      <vt:lpstr>Unemployed qualification levels</vt:lpstr>
      <vt:lpstr>Unemployment Rate Total</vt:lpstr>
      <vt:lpstr>Unemployment Rate 2008 vs 2022</vt:lpstr>
      <vt:lpstr>Unemployment Rate Men Vs Women</vt:lpstr>
      <vt:lpstr>Unemployment long-term</vt:lpstr>
      <vt:lpstr>Unemployment by Province</vt:lpstr>
      <vt:lpstr>Unemployment by Race</vt:lpstr>
      <vt:lpstr>Employment by Industry</vt:lpstr>
      <vt:lpstr>Employment Change by Industry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Giyani Shangase</dc:creator>
  <cp:lastModifiedBy>Giyani Shangase</cp:lastModifiedBy>
  <cp:lastPrinted>2023-03-03T11:00:26Z</cp:lastPrinted>
  <dcterms:created xsi:type="dcterms:W3CDTF">2023-02-06T07:46:14Z</dcterms:created>
  <dcterms:modified xsi:type="dcterms:W3CDTF">2023-03-03T11:00:29Z</dcterms:modified>
</cp:coreProperties>
</file>